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dhudsonlibrary-my.sharepoint.com/personal/lshedrick_midhudson_org/Documents/My temporary wasteland/New folder/"/>
    </mc:Choice>
  </mc:AlternateContent>
  <xr:revisionPtr revIDLastSave="0" documentId="14_{5199B5DF-5D82-4DDC-96C1-2B87D32F45BC}" xr6:coauthVersionLast="47" xr6:coauthVersionMax="47" xr10:uidLastSave="{00000000-0000-0000-0000-000000000000}"/>
  <bookViews>
    <workbookView xWindow="-93" yWindow="-93" windowWidth="19386" windowHeight="12266" tabRatio="169" xr2:uid="{00000000-000D-0000-FFFF-FFFF00000000}"/>
  </bookViews>
  <sheets>
    <sheet name="Disb" sheetId="4" r:id="rId1"/>
  </sheets>
  <definedNames>
    <definedName name="_xlnm.Print_Area" localSheetId="0">Disb!$A$1:$P$91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4" l="1"/>
  <c r="F55" i="4"/>
  <c r="G55" i="4"/>
  <c r="J45" i="4"/>
  <c r="K45" i="4"/>
  <c r="J55" i="4"/>
  <c r="K55" i="4"/>
  <c r="H58" i="4"/>
  <c r="H59" i="4"/>
  <c r="H60" i="4"/>
  <c r="H61" i="4"/>
  <c r="H62" i="4"/>
  <c r="H63" i="4"/>
  <c r="H64" i="4"/>
  <c r="H48" i="4"/>
  <c r="H49" i="4"/>
  <c r="H50" i="4"/>
  <c r="H51" i="4"/>
  <c r="H53" i="4"/>
  <c r="H52" i="4"/>
  <c r="H54" i="4"/>
  <c r="H73" i="4"/>
  <c r="H74" i="4"/>
  <c r="H75" i="4"/>
  <c r="H76" i="4"/>
  <c r="H77" i="4"/>
  <c r="H78" i="4"/>
  <c r="H80" i="4"/>
  <c r="H81" i="4"/>
  <c r="H82" i="4"/>
  <c r="H83" i="4"/>
  <c r="H84" i="4"/>
  <c r="H85" i="4"/>
  <c r="H86" i="4"/>
  <c r="H87" i="4"/>
  <c r="H79" i="4"/>
  <c r="H88" i="4"/>
  <c r="H72" i="4"/>
  <c r="H57" i="4"/>
  <c r="H47" i="4"/>
  <c r="H39" i="4"/>
  <c r="H40" i="4"/>
  <c r="H41" i="4"/>
  <c r="H42" i="4"/>
  <c r="H43" i="4"/>
  <c r="H44" i="4"/>
  <c r="H38" i="4"/>
  <c r="H28" i="4"/>
  <c r="H29" i="4"/>
  <c r="H30" i="4"/>
  <c r="H31" i="4"/>
  <c r="H27" i="4"/>
  <c r="H26" i="4"/>
  <c r="H25" i="4"/>
  <c r="H24" i="4"/>
  <c r="H23" i="4"/>
  <c r="H22" i="4"/>
  <c r="H21" i="4"/>
  <c r="H20" i="4"/>
  <c r="H19" i="4"/>
  <c r="H18" i="4"/>
  <c r="H17" i="4"/>
  <c r="H14" i="4"/>
  <c r="H13" i="4"/>
  <c r="H12" i="4"/>
  <c r="H11" i="4"/>
  <c r="H10" i="4"/>
  <c r="H9" i="4"/>
  <c r="H8" i="4"/>
  <c r="H7" i="4"/>
  <c r="H6" i="4"/>
  <c r="H5" i="4"/>
  <c r="H4" i="4"/>
  <c r="M85" i="4"/>
  <c r="N85" i="4" s="1"/>
  <c r="M7" i="4"/>
  <c r="N7" i="4" s="1"/>
  <c r="F65" i="4"/>
  <c r="G65" i="4"/>
  <c r="J65" i="4"/>
  <c r="K65" i="4"/>
  <c r="E65" i="4"/>
  <c r="M54" i="4"/>
  <c r="N54" i="4" s="1"/>
  <c r="M5" i="4"/>
  <c r="N5" i="4" s="1"/>
  <c r="M6" i="4"/>
  <c r="N6" i="4" s="1"/>
  <c r="M8" i="4"/>
  <c r="N8" i="4" s="1"/>
  <c r="M10" i="4"/>
  <c r="N10" i="4" s="1"/>
  <c r="M11" i="4"/>
  <c r="N11" i="4" s="1"/>
  <c r="M12" i="4"/>
  <c r="N12" i="4" s="1"/>
  <c r="M13" i="4"/>
  <c r="N13" i="4" s="1"/>
  <c r="M14" i="4"/>
  <c r="N14" i="4" s="1"/>
  <c r="M17" i="4"/>
  <c r="N17" i="4" s="1"/>
  <c r="M19" i="4"/>
  <c r="N19" i="4" s="1"/>
  <c r="M20" i="4"/>
  <c r="N20" i="4" s="1"/>
  <c r="M21" i="4"/>
  <c r="N21" i="4" s="1"/>
  <c r="M22" i="4"/>
  <c r="N22" i="4" s="1"/>
  <c r="M23" i="4"/>
  <c r="N23" i="4" s="1"/>
  <c r="M24" i="4"/>
  <c r="N24" i="4" s="1"/>
  <c r="M25" i="4"/>
  <c r="N25" i="4" s="1"/>
  <c r="M26" i="4"/>
  <c r="N26" i="4" s="1"/>
  <c r="M27" i="4"/>
  <c r="N27" i="4" s="1"/>
  <c r="M28" i="4"/>
  <c r="N28" i="4" s="1"/>
  <c r="M29" i="4"/>
  <c r="N29" i="4" s="1"/>
  <c r="M30" i="4"/>
  <c r="N30" i="4" s="1"/>
  <c r="M31" i="4"/>
  <c r="N31" i="4" s="1"/>
  <c r="M39" i="4"/>
  <c r="N39" i="4" s="1"/>
  <c r="M40" i="4"/>
  <c r="N40" i="4" s="1"/>
  <c r="M41" i="4"/>
  <c r="N41" i="4" s="1"/>
  <c r="M42" i="4"/>
  <c r="N42" i="4" s="1"/>
  <c r="M43" i="4"/>
  <c r="N43" i="4" s="1"/>
  <c r="M48" i="4"/>
  <c r="N48" i="4" s="1"/>
  <c r="M49" i="4"/>
  <c r="N49" i="4" s="1"/>
  <c r="M50" i="4"/>
  <c r="N50" i="4" s="1"/>
  <c r="M51" i="4"/>
  <c r="N51" i="4" s="1"/>
  <c r="M53" i="4"/>
  <c r="N53" i="4" s="1"/>
  <c r="M52" i="4"/>
  <c r="N52" i="4" s="1"/>
  <c r="M58" i="4"/>
  <c r="N58" i="4" s="1"/>
  <c r="M59" i="4"/>
  <c r="N59" i="4" s="1"/>
  <c r="M60" i="4"/>
  <c r="N60" i="4" s="1"/>
  <c r="M61" i="4"/>
  <c r="N61" i="4" s="1"/>
  <c r="M62" i="4"/>
  <c r="N62" i="4" s="1"/>
  <c r="M63" i="4"/>
  <c r="N63" i="4" s="1"/>
  <c r="M64" i="4"/>
  <c r="N64" i="4" s="1"/>
  <c r="M73" i="4"/>
  <c r="N73" i="4" s="1"/>
  <c r="M74" i="4"/>
  <c r="N74" i="4" s="1"/>
  <c r="M75" i="4"/>
  <c r="N75" i="4" s="1"/>
  <c r="M76" i="4"/>
  <c r="N76" i="4" s="1"/>
  <c r="M77" i="4"/>
  <c r="N77" i="4" s="1"/>
  <c r="M78" i="4"/>
  <c r="N78" i="4" s="1"/>
  <c r="M80" i="4"/>
  <c r="N80" i="4" s="1"/>
  <c r="M81" i="4"/>
  <c r="N81" i="4" s="1"/>
  <c r="M82" i="4"/>
  <c r="N82" i="4" s="1"/>
  <c r="M83" i="4"/>
  <c r="N83" i="4" s="1"/>
  <c r="M84" i="4"/>
  <c r="N84" i="4" s="1"/>
  <c r="M86" i="4"/>
  <c r="N86" i="4" s="1"/>
  <c r="M87" i="4"/>
  <c r="N87" i="4" s="1"/>
  <c r="M79" i="4"/>
  <c r="N79" i="4" s="1"/>
  <c r="M88" i="4"/>
  <c r="N88" i="4" s="1"/>
  <c r="M57" i="4"/>
  <c r="N57" i="4" s="1"/>
  <c r="M47" i="4"/>
  <c r="N47" i="4" s="1"/>
  <c r="M38" i="4"/>
  <c r="N38" i="4" s="1"/>
  <c r="M18" i="4"/>
  <c r="N18" i="4" s="1"/>
  <c r="M4" i="4"/>
  <c r="N4" i="4" s="1"/>
  <c r="M72" i="4"/>
  <c r="N72" i="4" s="1"/>
  <c r="E15" i="4"/>
  <c r="E45" i="4"/>
  <c r="C45" i="4"/>
  <c r="F45" i="4"/>
  <c r="G45" i="4"/>
  <c r="F15" i="4"/>
  <c r="G15" i="4"/>
  <c r="J15" i="4"/>
  <c r="K15" i="4"/>
  <c r="C15" i="4"/>
  <c r="C55" i="4"/>
  <c r="C65" i="4"/>
  <c r="C89" i="4"/>
  <c r="F89" i="4"/>
  <c r="G89" i="4"/>
  <c r="J89" i="4"/>
  <c r="K89" i="4"/>
  <c r="M44" i="4"/>
  <c r="N44" i="4" s="1"/>
  <c r="M9" i="4"/>
  <c r="N9" i="4" s="1"/>
  <c r="E89" i="4"/>
  <c r="J91" i="4" l="1"/>
  <c r="H15" i="4"/>
  <c r="F91" i="4"/>
  <c r="K91" i="4"/>
  <c r="H55" i="4"/>
  <c r="M89" i="4"/>
  <c r="N89" i="4" s="1"/>
  <c r="H89" i="4"/>
  <c r="M65" i="4"/>
  <c r="N65" i="4" s="1"/>
  <c r="H65" i="4"/>
  <c r="M55" i="4"/>
  <c r="N55" i="4" s="1"/>
  <c r="C91" i="4"/>
  <c r="G91" i="4"/>
  <c r="H45" i="4"/>
  <c r="M45" i="4"/>
  <c r="N45" i="4" s="1"/>
  <c r="M15" i="4"/>
  <c r="E91" i="4"/>
  <c r="H91" i="4" l="1"/>
  <c r="M91" i="4"/>
  <c r="N91" i="4" s="1"/>
  <c r="N15" i="4"/>
</calcChain>
</file>

<file path=xl/sharedStrings.xml><?xml version="1.0" encoding="utf-8"?>
<sst xmlns="http://schemas.openxmlformats.org/spreadsheetml/2006/main" count="185" uniqueCount="90">
  <si>
    <t>Clinton</t>
  </si>
  <si>
    <t>Columbia</t>
  </si>
  <si>
    <t>Chatham</t>
  </si>
  <si>
    <t>Claverack</t>
  </si>
  <si>
    <t>Germantown</t>
  </si>
  <si>
    <t>Hillsdale</t>
  </si>
  <si>
    <t>Hudson</t>
  </si>
  <si>
    <t>Kinderhook</t>
  </si>
  <si>
    <t>Livingston</t>
  </si>
  <si>
    <t>New Lebanon</t>
  </si>
  <si>
    <t>North Chatham</t>
  </si>
  <si>
    <t>Philmont</t>
  </si>
  <si>
    <t>Valatie</t>
  </si>
  <si>
    <t>Dutchess</t>
  </si>
  <si>
    <t>Amenia</t>
  </si>
  <si>
    <t>Beacon</t>
  </si>
  <si>
    <t>Beekman</t>
  </si>
  <si>
    <t>Dover Plains</t>
  </si>
  <si>
    <t>East Fishkill</t>
  </si>
  <si>
    <t>Fishkill</t>
  </si>
  <si>
    <t>Hyde Park</t>
  </si>
  <si>
    <t>LaGrange</t>
  </si>
  <si>
    <t>Millbrook</t>
  </si>
  <si>
    <t>Pawling</t>
  </si>
  <si>
    <t>Pine Plains</t>
  </si>
  <si>
    <t>Pleasant Valley</t>
  </si>
  <si>
    <t>Poughkeepsie</t>
  </si>
  <si>
    <t>Red Hook</t>
  </si>
  <si>
    <t>Rhinebeck</t>
  </si>
  <si>
    <t>Staatsburg</t>
  </si>
  <si>
    <t>Stanfordville</t>
  </si>
  <si>
    <t>Tivoli</t>
  </si>
  <si>
    <t>Wappingers Falls</t>
  </si>
  <si>
    <t>Greene</t>
  </si>
  <si>
    <t>Athens</t>
  </si>
  <si>
    <t>Cairo</t>
  </si>
  <si>
    <t>Catskill</t>
  </si>
  <si>
    <t>Coxsackie</t>
  </si>
  <si>
    <t>Greenville</t>
  </si>
  <si>
    <t>Hunter</t>
  </si>
  <si>
    <t>Windham</t>
  </si>
  <si>
    <t>Putnam</t>
  </si>
  <si>
    <t>Brewster</t>
  </si>
  <si>
    <t>Cold Spring</t>
  </si>
  <si>
    <t>Garrison</t>
  </si>
  <si>
    <t>Mahopac</t>
  </si>
  <si>
    <t>Patterson</t>
  </si>
  <si>
    <t>Putnam Valley</t>
  </si>
  <si>
    <t>Ulster</t>
  </si>
  <si>
    <t>Esopus</t>
  </si>
  <si>
    <t>Highland</t>
  </si>
  <si>
    <t>Kingston</t>
  </si>
  <si>
    <t>Marlboro</t>
  </si>
  <si>
    <t>Milton</t>
  </si>
  <si>
    <t>New Paltz</t>
  </si>
  <si>
    <t>Phoenicia</t>
  </si>
  <si>
    <t>Pine Hill</t>
  </si>
  <si>
    <t>Plattekill</t>
  </si>
  <si>
    <t>Rosendale</t>
  </si>
  <si>
    <t>Saugerties</t>
  </si>
  <si>
    <t>Stone Ridge</t>
  </si>
  <si>
    <t>Town of Ulster</t>
  </si>
  <si>
    <t>West Hurley</t>
  </si>
  <si>
    <t>Woodstock</t>
  </si>
  <si>
    <t>County Total</t>
  </si>
  <si>
    <t>System Total</t>
  </si>
  <si>
    <t>Kent</t>
  </si>
  <si>
    <t>NE Millerton</t>
  </si>
  <si>
    <t>Rhinecliff</t>
  </si>
  <si>
    <t>Hurley</t>
  </si>
  <si>
    <t xml:space="preserve"> </t>
  </si>
  <si>
    <t>Total</t>
  </si>
  <si>
    <t xml:space="preserve">           </t>
  </si>
  <si>
    <t>Local Funding from Chartered Service Area</t>
  </si>
  <si>
    <t>Town, City or Special District</t>
  </si>
  <si>
    <t>Village</t>
  </si>
  <si>
    <t>School District</t>
  </si>
  <si>
    <t>Chartered Local per capita</t>
  </si>
  <si>
    <t>Type Area Charterd to Serve</t>
  </si>
  <si>
    <t>Chartered Population</t>
  </si>
  <si>
    <t>Other Local Funding</t>
  </si>
  <si>
    <t>Total Local Public Funds</t>
  </si>
  <si>
    <t>County</t>
  </si>
  <si>
    <t>Other</t>
  </si>
  <si>
    <t>Per Capita</t>
  </si>
  <si>
    <t>Mountain Top</t>
  </si>
  <si>
    <t>Olive</t>
  </si>
  <si>
    <t>PUBLIC</t>
  </si>
  <si>
    <t>ASSOCIATION</t>
  </si>
  <si>
    <t>Carmel*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</si>
</sst>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\$#,##0"/>
  </numFmts>
  <fonts count="37" x14ac:knownFonts="1">
    <font>
      <sz val="8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.5"/>
      <color indexed="8"/>
      <name val="Arial"/>
      <family val="2"/>
    </font>
    <font>
      <sz val="8"/>
      <color indexed="8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System"/>
      <family val="2"/>
    </font>
    <font>
      <b/>
      <sz val="8"/>
      <color indexed="8"/>
      <name val="Century Gothic"/>
      <family val="2"/>
    </font>
    <font>
      <sz val="9"/>
      <color indexed="8"/>
      <name val="Century Gothic"/>
      <family val="2"/>
    </font>
    <font>
      <sz val="8"/>
      <color indexed="8"/>
      <name val="Century Gothic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8.5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i/>
      <sz val="10"/>
      <color indexed="18"/>
      <name val="Calibri"/>
      <family val="2"/>
      <scheme val="minor"/>
    </font>
    <font>
      <b/>
      <i/>
      <vertAlign val="subscript"/>
      <sz val="10"/>
      <color indexed="8"/>
      <name val="Calibri"/>
      <family val="2"/>
      <scheme val="minor"/>
    </font>
    <font>
      <i/>
      <u/>
      <sz val="8"/>
      <color indexed="18"/>
      <name val="Calibri"/>
      <family val="2"/>
      <scheme val="minor"/>
    </font>
    <font>
      <sz val="8.5"/>
      <color indexed="8"/>
      <name val="Calibri"/>
      <family val="2"/>
      <scheme val="minor"/>
    </font>
    <font>
      <sz val="8.5"/>
      <name val="Calibri"/>
      <family val="2"/>
      <scheme val="minor"/>
    </font>
    <font>
      <b/>
      <vertAlign val="subscript"/>
      <sz val="8.5"/>
      <color indexed="8"/>
      <name val="Calibri"/>
      <family val="2"/>
      <scheme val="minor"/>
    </font>
    <font>
      <b/>
      <sz val="8.5"/>
      <name val="Calibri"/>
      <family val="2"/>
      <scheme val="minor"/>
    </font>
    <font>
      <b/>
      <i/>
      <sz val="8.5"/>
      <color indexed="8"/>
      <name val="Calibri"/>
      <family val="2"/>
      <scheme val="minor"/>
    </font>
    <font>
      <b/>
      <i/>
      <vertAlign val="subscript"/>
      <sz val="8.5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sz val="8.5"/>
      <name val="Calibri"/>
      <family val="2"/>
    </font>
    <font>
      <sz val="2"/>
      <color indexed="8"/>
      <name val="Arial"/>
      <family val="2"/>
    </font>
    <font>
      <i/>
      <u/>
      <sz val="2"/>
      <color indexed="8"/>
      <name val="Calibri"/>
      <family val="2"/>
      <scheme val="minor"/>
    </font>
    <font>
      <b/>
      <sz val="2"/>
      <color indexed="8"/>
      <name val="Calibri"/>
      <family val="2"/>
      <scheme val="minor"/>
    </font>
    <font>
      <sz val="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15" fillId="0" borderId="0"/>
    <xf numFmtId="0" fontId="13" fillId="0" borderId="0"/>
    <xf numFmtId="0" fontId="14" fillId="0" borderId="0"/>
    <xf numFmtId="0" fontId="4" fillId="0" borderId="0"/>
  </cellStyleXfs>
  <cellXfs count="115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2" fillId="2" borderId="0" xfId="0" applyFont="1" applyFill="1"/>
    <xf numFmtId="0" fontId="5" fillId="2" borderId="0" xfId="0" applyFont="1" applyFill="1"/>
    <xf numFmtId="0" fontId="3" fillId="2" borderId="0" xfId="0" applyFont="1" applyFill="1"/>
    <xf numFmtId="0" fontId="3" fillId="0" borderId="0" xfId="0" applyFont="1"/>
    <xf numFmtId="0" fontId="6" fillId="2" borderId="0" xfId="0" applyFont="1" applyFill="1"/>
    <xf numFmtId="0" fontId="1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1" fillId="0" borderId="1" xfId="0" applyFont="1" applyBorder="1"/>
    <xf numFmtId="3" fontId="12" fillId="2" borderId="0" xfId="0" applyNumberFormat="1" applyFont="1" applyFill="1"/>
    <xf numFmtId="0" fontId="12" fillId="2" borderId="0" xfId="0" applyFont="1" applyFill="1"/>
    <xf numFmtId="3" fontId="12" fillId="0" borderId="2" xfId="0" applyNumberFormat="1" applyFont="1" applyBorder="1"/>
    <xf numFmtId="0" fontId="11" fillId="0" borderId="0" xfId="0" applyFont="1" applyAlignment="1">
      <alignment horizontal="left"/>
    </xf>
    <xf numFmtId="164" fontId="12" fillId="2" borderId="0" xfId="0" applyNumberFormat="1" applyFont="1" applyFill="1"/>
    <xf numFmtId="3" fontId="12" fillId="2" borderId="0" xfId="0" applyNumberFormat="1" applyFont="1" applyFill="1" applyAlignment="1">
      <alignment horizontal="right"/>
    </xf>
    <xf numFmtId="0" fontId="16" fillId="2" borderId="1" xfId="0" applyFont="1" applyFill="1" applyBorder="1"/>
    <xf numFmtId="164" fontId="17" fillId="0" borderId="2" xfId="0" applyNumberFormat="1" applyFont="1" applyBorder="1"/>
    <xf numFmtId="3" fontId="17" fillId="0" borderId="2" xfId="0" applyNumberFormat="1" applyFont="1" applyBorder="1"/>
    <xf numFmtId="3" fontId="17" fillId="0" borderId="2" xfId="0" applyNumberFormat="1" applyFont="1" applyBorder="1" applyAlignment="1">
      <alignment horizontal="right"/>
    </xf>
    <xf numFmtId="3" fontId="18" fillId="0" borderId="2" xfId="0" applyNumberFormat="1" applyFont="1" applyBorder="1"/>
    <xf numFmtId="0" fontId="16" fillId="0" borderId="0" xfId="0" applyFont="1"/>
    <xf numFmtId="0" fontId="17" fillId="0" borderId="0" xfId="0" applyFont="1"/>
    <xf numFmtId="0" fontId="16" fillId="2" borderId="3" xfId="0" applyFont="1" applyFill="1" applyBorder="1"/>
    <xf numFmtId="0" fontId="19" fillId="0" borderId="0" xfId="0" applyFont="1"/>
    <xf numFmtId="0" fontId="20" fillId="0" borderId="0" xfId="0" applyFont="1"/>
    <xf numFmtId="0" fontId="20" fillId="0" borderId="1" xfId="0" applyFont="1" applyBorder="1" applyAlignment="1">
      <alignment horizontal="right"/>
    </xf>
    <xf numFmtId="0" fontId="21" fillId="0" borderId="4" xfId="0" applyFont="1" applyBorder="1" applyAlignment="1">
      <alignment horizontal="left"/>
    </xf>
    <xf numFmtId="49" fontId="22" fillId="0" borderId="0" xfId="0" applyNumberFormat="1" applyFont="1" applyAlignment="1">
      <alignment horizontal="left"/>
    </xf>
    <xf numFmtId="0" fontId="6" fillId="2" borderId="3" xfId="0" applyFont="1" applyFill="1" applyBorder="1"/>
    <xf numFmtId="3" fontId="10" fillId="2" borderId="2" xfId="0" applyNumberFormat="1" applyFont="1" applyFill="1" applyBorder="1"/>
    <xf numFmtId="0" fontId="10" fillId="2" borderId="2" xfId="0" applyFont="1" applyFill="1" applyBorder="1"/>
    <xf numFmtId="0" fontId="3" fillId="2" borderId="2" xfId="0" applyFont="1" applyFill="1" applyBorder="1"/>
    <xf numFmtId="0" fontId="0" fillId="2" borderId="1" xfId="0" applyFill="1" applyBorder="1"/>
    <xf numFmtId="0" fontId="6" fillId="2" borderId="2" xfId="0" applyFont="1" applyFill="1" applyBorder="1"/>
    <xf numFmtId="164" fontId="8" fillId="2" borderId="2" xfId="0" applyNumberFormat="1" applyFont="1" applyFill="1" applyBorder="1"/>
    <xf numFmtId="0" fontId="8" fillId="2" borderId="2" xfId="0" applyFont="1" applyFill="1" applyBorder="1"/>
    <xf numFmtId="164" fontId="10" fillId="2" borderId="2" xfId="0" applyNumberFormat="1" applyFont="1" applyFill="1" applyBorder="1"/>
    <xf numFmtId="3" fontId="10" fillId="2" borderId="2" xfId="0" applyNumberFormat="1" applyFont="1" applyFill="1" applyBorder="1" applyAlignment="1">
      <alignment horizontal="right"/>
    </xf>
    <xf numFmtId="0" fontId="10" fillId="2" borderId="1" xfId="0" applyFont="1" applyFill="1" applyBorder="1"/>
    <xf numFmtId="3" fontId="8" fillId="2" borderId="2" xfId="0" applyNumberFormat="1" applyFont="1" applyFill="1" applyBorder="1"/>
    <xf numFmtId="0" fontId="9" fillId="0" borderId="2" xfId="0" applyFont="1" applyBorder="1"/>
    <xf numFmtId="0" fontId="0" fillId="2" borderId="2" xfId="0" applyFill="1" applyBorder="1"/>
    <xf numFmtId="0" fontId="16" fillId="0" borderId="1" xfId="0" applyFont="1" applyBorder="1"/>
    <xf numFmtId="3" fontId="16" fillId="0" borderId="2" xfId="0" applyNumberFormat="1" applyFont="1" applyBorder="1" applyAlignment="1">
      <alignment horizontal="left"/>
    </xf>
    <xf numFmtId="3" fontId="16" fillId="0" borderId="0" xfId="0" applyNumberFormat="1" applyFont="1"/>
    <xf numFmtId="164" fontId="16" fillId="0" borderId="0" xfId="0" applyNumberFormat="1" applyFont="1" applyAlignment="1">
      <alignment horizontal="left"/>
    </xf>
    <xf numFmtId="0" fontId="18" fillId="0" borderId="0" xfId="0" applyFont="1"/>
    <xf numFmtId="0" fontId="3" fillId="0" borderId="1" xfId="0" applyFont="1" applyBorder="1"/>
    <xf numFmtId="164" fontId="16" fillId="0" borderId="2" xfId="0" applyNumberFormat="1" applyFont="1" applyBorder="1" applyAlignment="1">
      <alignment horizontal="left"/>
    </xf>
    <xf numFmtId="49" fontId="22" fillId="0" borderId="2" xfId="0" applyNumberFormat="1" applyFont="1" applyBorder="1" applyAlignment="1">
      <alignment horizontal="left"/>
    </xf>
    <xf numFmtId="0" fontId="19" fillId="0" borderId="3" xfId="0" applyFont="1" applyBorder="1" applyAlignment="1">
      <alignment horizontal="right"/>
    </xf>
    <xf numFmtId="0" fontId="19" fillId="2" borderId="3" xfId="0" applyFont="1" applyFill="1" applyBorder="1" applyAlignment="1">
      <alignment horizontal="right"/>
    </xf>
    <xf numFmtId="3" fontId="12" fillId="0" borderId="3" xfId="0" applyNumberFormat="1" applyFont="1" applyBorder="1"/>
    <xf numFmtId="3" fontId="16" fillId="0" borderId="3" xfId="0" applyNumberFormat="1" applyFont="1" applyBorder="1" applyAlignment="1">
      <alignment horizontal="left"/>
    </xf>
    <xf numFmtId="3" fontId="3" fillId="2" borderId="3" xfId="0" applyNumberFormat="1" applyFont="1" applyFill="1" applyBorder="1"/>
    <xf numFmtId="3" fontId="16" fillId="0" borderId="1" xfId="0" applyNumberFormat="1" applyFont="1" applyBorder="1"/>
    <xf numFmtId="3" fontId="10" fillId="2" borderId="1" xfId="0" applyNumberFormat="1" applyFont="1" applyFill="1" applyBorder="1"/>
    <xf numFmtId="3" fontId="23" fillId="0" borderId="3" xfId="0" applyNumberFormat="1" applyFont="1" applyBorder="1" applyAlignment="1">
      <alignment horizontal="left"/>
    </xf>
    <xf numFmtId="3" fontId="10" fillId="2" borderId="3" xfId="0" applyNumberFormat="1" applyFont="1" applyFill="1" applyBorder="1"/>
    <xf numFmtId="3" fontId="17" fillId="0" borderId="3" xfId="0" applyNumberFormat="1" applyFont="1" applyBorder="1"/>
    <xf numFmtId="3" fontId="21" fillId="0" borderId="1" xfId="0" applyNumberFormat="1" applyFont="1" applyBorder="1" applyAlignment="1">
      <alignment horizontal="left"/>
    </xf>
    <xf numFmtId="3" fontId="24" fillId="0" borderId="2" xfId="0" applyNumberFormat="1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 wrapText="1"/>
    </xf>
    <xf numFmtId="0" fontId="24" fillId="0" borderId="2" xfId="0" applyFont="1" applyBorder="1"/>
    <xf numFmtId="0" fontId="25" fillId="0" borderId="2" xfId="6" applyFont="1" applyBorder="1"/>
    <xf numFmtId="0" fontId="24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5" fillId="0" borderId="3" xfId="6" applyFont="1" applyBorder="1"/>
    <xf numFmtId="0" fontId="26" fillId="3" borderId="0" xfId="0" applyFont="1" applyFill="1" applyAlignment="1">
      <alignment horizontal="right"/>
    </xf>
    <xf numFmtId="0" fontId="27" fillId="0" borderId="0" xfId="6" applyFont="1"/>
    <xf numFmtId="0" fontId="26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9" fillId="0" borderId="1" xfId="0" applyFont="1" applyBorder="1" applyAlignment="1">
      <alignment horizontal="right"/>
    </xf>
    <xf numFmtId="0" fontId="24" fillId="0" borderId="1" xfId="0" applyFont="1" applyBorder="1" applyAlignment="1">
      <alignment horizontal="right"/>
    </xf>
    <xf numFmtId="0" fontId="19" fillId="2" borderId="0" xfId="0" applyFont="1" applyFill="1" applyAlignment="1">
      <alignment horizontal="right"/>
    </xf>
    <xf numFmtId="3" fontId="24" fillId="0" borderId="2" xfId="0" applyNumberFormat="1" applyFont="1" applyBorder="1" applyAlignment="1">
      <alignment horizontal="right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164" fontId="30" fillId="0" borderId="0" xfId="4" applyNumberFormat="1" applyFont="1"/>
    <xf numFmtId="164" fontId="30" fillId="0" borderId="2" xfId="4" applyNumberFormat="1" applyFont="1" applyBorder="1"/>
    <xf numFmtId="165" fontId="24" fillId="0" borderId="2" xfId="0" applyNumberFormat="1" applyFont="1" applyBorder="1"/>
    <xf numFmtId="164" fontId="24" fillId="0" borderId="2" xfId="0" applyNumberFormat="1" applyFont="1" applyBorder="1"/>
    <xf numFmtId="164" fontId="24" fillId="0" borderId="2" xfId="0" applyNumberFormat="1" applyFont="1" applyBorder="1" applyAlignment="1">
      <alignment horizontal="right"/>
    </xf>
    <xf numFmtId="164" fontId="16" fillId="0" borderId="3" xfId="0" applyNumberFormat="1" applyFont="1" applyBorder="1"/>
    <xf numFmtId="164" fontId="24" fillId="0" borderId="3" xfId="0" applyNumberFormat="1" applyFont="1" applyBorder="1"/>
    <xf numFmtId="164" fontId="16" fillId="0" borderId="2" xfId="0" applyNumberFormat="1" applyFont="1" applyBorder="1"/>
    <xf numFmtId="164" fontId="19" fillId="0" borderId="0" xfId="0" applyNumberFormat="1" applyFont="1"/>
    <xf numFmtId="165" fontId="24" fillId="0" borderId="3" xfId="0" applyNumberFormat="1" applyFont="1" applyBorder="1"/>
    <xf numFmtId="165" fontId="19" fillId="2" borderId="1" xfId="0" applyNumberFormat="1" applyFont="1" applyFill="1" applyBorder="1"/>
    <xf numFmtId="0" fontId="21" fillId="0" borderId="0" xfId="5" applyFont="1" applyAlignment="1">
      <alignment horizontal="left"/>
    </xf>
    <xf numFmtId="165" fontId="24" fillId="2" borderId="3" xfId="0" applyNumberFormat="1" applyFont="1" applyFill="1" applyBorder="1"/>
    <xf numFmtId="165" fontId="24" fillId="2" borderId="2" xfId="0" applyNumberFormat="1" applyFont="1" applyFill="1" applyBorder="1"/>
    <xf numFmtId="166" fontId="31" fillId="0" borderId="0" xfId="0" applyNumberFormat="1" applyFont="1"/>
    <xf numFmtId="3" fontId="32" fillId="4" borderId="5" xfId="0" applyNumberFormat="1" applyFont="1" applyFill="1" applyBorder="1"/>
    <xf numFmtId="1" fontId="32" fillId="4" borderId="5" xfId="0" applyNumberFormat="1" applyFont="1" applyFill="1" applyBorder="1"/>
    <xf numFmtId="3" fontId="24" fillId="0" borderId="5" xfId="0" applyNumberFormat="1" applyFont="1" applyBorder="1"/>
    <xf numFmtId="3" fontId="24" fillId="0" borderId="5" xfId="0" applyNumberFormat="1" applyFont="1" applyBorder="1" applyAlignment="1">
      <alignment horizontal="right"/>
    </xf>
    <xf numFmtId="0" fontId="2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3" fillId="0" borderId="0" xfId="0" applyFont="1"/>
    <xf numFmtId="0" fontId="34" fillId="0" borderId="0" xfId="0" applyFont="1" applyAlignment="1">
      <alignment horizontal="left"/>
    </xf>
    <xf numFmtId="0" fontId="35" fillId="0" borderId="0" xfId="0" applyFont="1" applyAlignment="1">
      <alignment horizontal="right"/>
    </xf>
    <xf numFmtId="0" fontId="33" fillId="2" borderId="0" xfId="0" applyFont="1" applyFill="1"/>
    <xf numFmtId="0" fontId="36" fillId="2" borderId="0" xfId="0" applyFont="1" applyFill="1"/>
    <xf numFmtId="0" fontId="35" fillId="2" borderId="0" xfId="0" applyFont="1" applyFill="1"/>
    <xf numFmtId="3" fontId="21" fillId="0" borderId="0" xfId="0" applyNumberFormat="1" applyFont="1" applyFill="1" applyAlignment="1">
      <alignment horizontal="left"/>
    </xf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_Disb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E735"/>
  <sheetViews>
    <sheetView tabSelected="1" view="pageLayout" topLeftCell="A2" zoomScaleNormal="100" zoomScaleSheetLayoutView="75" workbookViewId="0">
      <selection activeCell="A4" sqref="A4:XFD119"/>
    </sheetView>
  </sheetViews>
  <sheetFormatPr defaultColWidth="9.3046875" defaultRowHeight="11.7" outlineLevelRow="1" x14ac:dyDescent="0.4"/>
  <cols>
    <col min="1" max="1" width="3.4609375" style="9" customWidth="1"/>
    <col min="2" max="2" width="14.15234375" style="24" customWidth="1"/>
    <col min="3" max="3" width="11.3046875" style="9" customWidth="1"/>
    <col min="4" max="4" width="22.15234375" style="9" customWidth="1"/>
    <col min="5" max="5" width="14.84375" style="9" customWidth="1"/>
    <col min="6" max="7" width="11.3046875" style="9" customWidth="1"/>
    <col min="8" max="8" width="17.69140625" style="9" customWidth="1"/>
    <col min="9" max="9" width="1.69140625" style="9" customWidth="1"/>
    <col min="10" max="10" width="9.69140625" style="9" customWidth="1"/>
    <col min="11" max="11" width="12" style="9" customWidth="1"/>
    <col min="12" max="12" width="1.69140625" style="9" customWidth="1"/>
    <col min="13" max="13" width="11.69140625" style="9" customWidth="1"/>
    <col min="14" max="14" width="10" style="9" customWidth="1"/>
    <col min="15" max="15" width="11" style="9" customWidth="1"/>
    <col min="16" max="16" width="4.69140625" style="1" hidden="1" customWidth="1"/>
    <col min="17" max="16384" width="9.3046875" style="1"/>
  </cols>
  <sheetData>
    <row r="1" spans="1:68" ht="8.25" hidden="1" customHeight="1" x14ac:dyDescent="0.4">
      <c r="A1" s="8"/>
      <c r="C1" s="8"/>
      <c r="D1" s="8"/>
      <c r="E1" s="8"/>
      <c r="F1" s="8"/>
      <c r="G1" s="8"/>
      <c r="H1" s="8" t="s">
        <v>70</v>
      </c>
      <c r="I1" s="8"/>
      <c r="J1" s="8"/>
      <c r="K1" s="8"/>
      <c r="L1" s="8"/>
      <c r="M1" s="8"/>
      <c r="N1" s="8"/>
      <c r="O1" s="8"/>
    </row>
    <row r="2" spans="1:68" ht="18" customHeight="1" x14ac:dyDescent="0.4">
      <c r="A2" s="12"/>
      <c r="B2" s="46"/>
      <c r="C2" s="29"/>
      <c r="D2" s="66"/>
      <c r="E2" s="106" t="s">
        <v>73</v>
      </c>
      <c r="F2" s="107"/>
      <c r="G2" s="107"/>
      <c r="H2" s="107"/>
      <c r="I2" s="29"/>
      <c r="J2" s="106" t="s">
        <v>80</v>
      </c>
      <c r="K2" s="107"/>
      <c r="L2" s="29"/>
      <c r="M2" s="106" t="s">
        <v>81</v>
      </c>
      <c r="N2" s="107"/>
      <c r="O2" s="29"/>
      <c r="P2" s="36"/>
    </row>
    <row r="3" spans="1:68" s="7" customFormat="1" ht="25.5" customHeight="1" x14ac:dyDescent="0.45">
      <c r="A3" s="30" t="s">
        <v>1</v>
      </c>
      <c r="B3" s="24"/>
      <c r="C3" s="67" t="s">
        <v>79</v>
      </c>
      <c r="D3" s="67" t="s">
        <v>78</v>
      </c>
      <c r="E3" s="67" t="s">
        <v>74</v>
      </c>
      <c r="F3" s="67" t="s">
        <v>75</v>
      </c>
      <c r="G3" s="67" t="s">
        <v>76</v>
      </c>
      <c r="H3" s="67" t="s">
        <v>77</v>
      </c>
      <c r="I3" s="54"/>
      <c r="J3" s="54" t="s">
        <v>82</v>
      </c>
      <c r="K3" s="54" t="s">
        <v>83</v>
      </c>
      <c r="L3" s="54"/>
      <c r="M3" s="54" t="s">
        <v>71</v>
      </c>
      <c r="N3" s="55" t="s">
        <v>84</v>
      </c>
      <c r="O3" s="54"/>
      <c r="P3" s="32"/>
    </row>
    <row r="4" spans="1:68" s="13" customFormat="1" ht="15.7" customHeight="1" outlineLevel="1" x14ac:dyDescent="0.4">
      <c r="A4" s="15"/>
      <c r="B4" s="47" t="s">
        <v>2</v>
      </c>
      <c r="C4" s="102">
        <v>9194</v>
      </c>
      <c r="D4" s="85" t="s">
        <v>87</v>
      </c>
      <c r="E4" s="90"/>
      <c r="F4" s="90"/>
      <c r="G4" s="101">
        <v>394575</v>
      </c>
      <c r="H4" s="89">
        <f>SUM(E4:G4)/C4</f>
        <v>42.916576027844243</v>
      </c>
      <c r="I4" s="90"/>
      <c r="J4" s="90"/>
      <c r="K4" s="90"/>
      <c r="L4" s="90"/>
      <c r="M4" s="90">
        <f>SUM(E4:G4,J4:K4)</f>
        <v>394575</v>
      </c>
      <c r="N4" s="100">
        <f>M4/C4</f>
        <v>42.916576027844243</v>
      </c>
      <c r="O4" s="69"/>
      <c r="P4" s="33"/>
    </row>
    <row r="5" spans="1:68" s="14" customFormat="1" ht="15.7" customHeight="1" outlineLevel="1" x14ac:dyDescent="0.4">
      <c r="A5" s="15"/>
      <c r="B5" s="47" t="s">
        <v>3</v>
      </c>
      <c r="C5" s="102">
        <v>4681</v>
      </c>
      <c r="D5" s="85" t="s">
        <v>88</v>
      </c>
      <c r="E5" s="90">
        <v>89500</v>
      </c>
      <c r="F5" s="90"/>
      <c r="G5" s="90"/>
      <c r="H5" s="89">
        <f t="shared" ref="H5:H14" si="0">SUM(E5:G5)/C5</f>
        <v>19.119846186712241</v>
      </c>
      <c r="I5" s="90"/>
      <c r="J5" s="90">
        <v>3000</v>
      </c>
      <c r="K5" s="90"/>
      <c r="L5" s="90"/>
      <c r="M5" s="90">
        <f t="shared" ref="M5:M14" si="1">SUM(E5:G5,J5:K5)</f>
        <v>92500</v>
      </c>
      <c r="N5" s="100">
        <f t="shared" ref="N5:N15" si="2">M5/C5</f>
        <v>19.760734885708182</v>
      </c>
      <c r="O5" s="69"/>
      <c r="P5" s="34"/>
    </row>
    <row r="6" spans="1:68" s="14" customFormat="1" ht="15.7" customHeight="1" outlineLevel="1" x14ac:dyDescent="0.4">
      <c r="A6" s="15"/>
      <c r="B6" s="47" t="s">
        <v>4</v>
      </c>
      <c r="C6" s="102">
        <v>1936</v>
      </c>
      <c r="D6" s="85" t="s">
        <v>88</v>
      </c>
      <c r="E6" s="90">
        <v>90000</v>
      </c>
      <c r="F6" s="90"/>
      <c r="G6" s="90"/>
      <c r="H6" s="89">
        <f t="shared" si="0"/>
        <v>46.487603305785122</v>
      </c>
      <c r="I6" s="90"/>
      <c r="J6" s="90">
        <v>3000</v>
      </c>
      <c r="K6" s="90"/>
      <c r="L6" s="90"/>
      <c r="M6" s="90">
        <f t="shared" si="1"/>
        <v>93000</v>
      </c>
      <c r="N6" s="100">
        <f t="shared" si="2"/>
        <v>48.037190082644628</v>
      </c>
      <c r="O6" s="69"/>
      <c r="P6" s="34"/>
    </row>
    <row r="7" spans="1:68" s="14" customFormat="1" ht="15.7" customHeight="1" outlineLevel="1" x14ac:dyDescent="0.4">
      <c r="A7" s="15"/>
      <c r="B7" s="47" t="s">
        <v>5</v>
      </c>
      <c r="C7" s="102">
        <v>6617</v>
      </c>
      <c r="D7" s="85" t="s">
        <v>88</v>
      </c>
      <c r="E7" s="90">
        <v>141591</v>
      </c>
      <c r="F7" s="90"/>
      <c r="G7" s="90"/>
      <c r="H7" s="89">
        <f t="shared" si="0"/>
        <v>21.398065588635333</v>
      </c>
      <c r="I7" s="90"/>
      <c r="J7" s="90">
        <v>8515</v>
      </c>
      <c r="K7" s="90"/>
      <c r="L7" s="90"/>
      <c r="M7" s="90">
        <f t="shared" si="1"/>
        <v>150106</v>
      </c>
      <c r="N7" s="100">
        <f t="shared" si="2"/>
        <v>22.684902523802329</v>
      </c>
      <c r="O7" s="69"/>
      <c r="P7" s="34"/>
    </row>
    <row r="8" spans="1:68" s="14" customFormat="1" ht="15.7" customHeight="1" outlineLevel="1" x14ac:dyDescent="0.4">
      <c r="A8" s="15"/>
      <c r="B8" s="47" t="s">
        <v>6</v>
      </c>
      <c r="C8" s="102">
        <v>10367</v>
      </c>
      <c r="D8" s="85" t="s">
        <v>88</v>
      </c>
      <c r="E8" s="90">
        <v>258800</v>
      </c>
      <c r="F8" s="90"/>
      <c r="G8" s="90"/>
      <c r="H8" s="89">
        <f t="shared" si="0"/>
        <v>24.963827529661426</v>
      </c>
      <c r="I8" s="90"/>
      <c r="J8" s="90">
        <v>3300</v>
      </c>
      <c r="K8" s="90"/>
      <c r="L8" s="90"/>
      <c r="M8" s="90">
        <f t="shared" si="1"/>
        <v>262100</v>
      </c>
      <c r="N8" s="100">
        <f t="shared" si="2"/>
        <v>25.282145268640878</v>
      </c>
      <c r="O8" s="69"/>
      <c r="P8" s="34"/>
    </row>
    <row r="9" spans="1:68" s="14" customFormat="1" ht="15.7" customHeight="1" outlineLevel="1" x14ac:dyDescent="0.4">
      <c r="A9" s="15"/>
      <c r="B9" s="47" t="s">
        <v>7</v>
      </c>
      <c r="C9" s="102">
        <v>6404</v>
      </c>
      <c r="D9" s="85" t="s">
        <v>88</v>
      </c>
      <c r="E9" s="90">
        <v>294130</v>
      </c>
      <c r="F9" s="90"/>
      <c r="G9" s="90"/>
      <c r="H9" s="89">
        <f t="shared" si="0"/>
        <v>45.929106808244846</v>
      </c>
      <c r="I9" s="90"/>
      <c r="J9" s="90">
        <v>3000</v>
      </c>
      <c r="K9" s="90"/>
      <c r="L9" s="90"/>
      <c r="M9" s="90">
        <f t="shared" si="1"/>
        <v>297130</v>
      </c>
      <c r="N9" s="100">
        <f t="shared" si="2"/>
        <v>46.397564022485945</v>
      </c>
      <c r="O9" s="69"/>
      <c r="P9" s="34"/>
    </row>
    <row r="10" spans="1:68" s="14" customFormat="1" ht="15.7" customHeight="1" outlineLevel="1" x14ac:dyDescent="0.4">
      <c r="A10" s="15"/>
      <c r="B10" s="47" t="s">
        <v>8</v>
      </c>
      <c r="C10" s="103">
        <v>343</v>
      </c>
      <c r="D10" s="85" t="s">
        <v>88</v>
      </c>
      <c r="E10" s="90">
        <v>31500</v>
      </c>
      <c r="F10" s="90"/>
      <c r="G10" s="90"/>
      <c r="H10" s="89">
        <f t="shared" si="0"/>
        <v>91.836734693877546</v>
      </c>
      <c r="I10" s="90"/>
      <c r="J10" s="90"/>
      <c r="K10" s="90"/>
      <c r="L10" s="90"/>
      <c r="M10" s="90">
        <f t="shared" si="1"/>
        <v>31500</v>
      </c>
      <c r="N10" s="100">
        <f t="shared" si="2"/>
        <v>91.836734693877546</v>
      </c>
      <c r="O10" s="69"/>
      <c r="P10" s="34"/>
    </row>
    <row r="11" spans="1:68" s="14" customFormat="1" ht="15.7" customHeight="1" outlineLevel="1" x14ac:dyDescent="0.4">
      <c r="A11" s="15"/>
      <c r="B11" s="47" t="s">
        <v>9</v>
      </c>
      <c r="C11" s="102">
        <v>2514</v>
      </c>
      <c r="D11" s="85" t="s">
        <v>88</v>
      </c>
      <c r="E11" s="90">
        <v>135000</v>
      </c>
      <c r="F11" s="90"/>
      <c r="G11" s="90"/>
      <c r="H11" s="89">
        <f t="shared" si="0"/>
        <v>53.699284009546538</v>
      </c>
      <c r="I11" s="90"/>
      <c r="J11" s="90">
        <v>3000</v>
      </c>
      <c r="K11" s="90"/>
      <c r="L11" s="90"/>
      <c r="M11" s="90">
        <f t="shared" si="1"/>
        <v>138000</v>
      </c>
      <c r="N11" s="100">
        <f t="shared" si="2"/>
        <v>54.892601431980907</v>
      </c>
      <c r="O11" s="69"/>
      <c r="P11" s="34"/>
    </row>
    <row r="12" spans="1:68" s="14" customFormat="1" ht="15.7" customHeight="1" outlineLevel="1" x14ac:dyDescent="0.4">
      <c r="A12" s="15"/>
      <c r="B12" s="47" t="s">
        <v>10</v>
      </c>
      <c r="C12" s="102">
        <v>1108</v>
      </c>
      <c r="D12" s="85" t="s">
        <v>88</v>
      </c>
      <c r="E12" s="90">
        <v>65000</v>
      </c>
      <c r="F12" s="90"/>
      <c r="G12" s="90"/>
      <c r="H12" s="89">
        <f t="shared" si="0"/>
        <v>58.664259927797836</v>
      </c>
      <c r="I12" s="90"/>
      <c r="J12" s="90">
        <v>3000</v>
      </c>
      <c r="K12" s="90"/>
      <c r="L12" s="90"/>
      <c r="M12" s="90">
        <f t="shared" si="1"/>
        <v>68000</v>
      </c>
      <c r="N12" s="100">
        <f t="shared" si="2"/>
        <v>61.371841155234655</v>
      </c>
      <c r="O12" s="69"/>
      <c r="P12" s="42"/>
    </row>
    <row r="13" spans="1:68" s="14" customFormat="1" ht="15.7" customHeight="1" outlineLevel="1" x14ac:dyDescent="0.4">
      <c r="A13" s="15"/>
      <c r="B13" s="47" t="s">
        <v>11</v>
      </c>
      <c r="C13" s="102">
        <v>1377</v>
      </c>
      <c r="D13" s="85" t="s">
        <v>87</v>
      </c>
      <c r="E13" s="90">
        <v>31500</v>
      </c>
      <c r="F13" s="90">
        <v>18000</v>
      </c>
      <c r="G13" s="90"/>
      <c r="H13" s="89">
        <f t="shared" si="0"/>
        <v>35.947712418300654</v>
      </c>
      <c r="I13" s="90"/>
      <c r="J13" s="90"/>
      <c r="K13" s="90"/>
      <c r="L13" s="90"/>
      <c r="M13" s="90">
        <f t="shared" si="1"/>
        <v>49500</v>
      </c>
      <c r="N13" s="100">
        <f t="shared" si="2"/>
        <v>35.947712418300654</v>
      </c>
      <c r="O13" s="69"/>
      <c r="P13" s="34"/>
    </row>
    <row r="14" spans="1:68" s="14" customFormat="1" ht="15.7" customHeight="1" outlineLevel="1" x14ac:dyDescent="0.4">
      <c r="A14" s="15"/>
      <c r="B14" s="47" t="s">
        <v>12</v>
      </c>
      <c r="C14" s="102">
        <v>4167</v>
      </c>
      <c r="D14" s="85" t="s">
        <v>88</v>
      </c>
      <c r="E14" s="90">
        <v>80000</v>
      </c>
      <c r="F14" s="90"/>
      <c r="G14" s="90"/>
      <c r="H14" s="89">
        <f t="shared" si="0"/>
        <v>19.19846412287017</v>
      </c>
      <c r="I14" s="90"/>
      <c r="J14" s="90">
        <v>3000</v>
      </c>
      <c r="K14" s="90"/>
      <c r="L14" s="90"/>
      <c r="M14" s="90">
        <f t="shared" si="1"/>
        <v>83000</v>
      </c>
      <c r="N14" s="100">
        <f t="shared" si="2"/>
        <v>19.918406527477803</v>
      </c>
      <c r="O14" s="69"/>
      <c r="P14" s="34"/>
    </row>
    <row r="15" spans="1:68" s="13" customFormat="1" ht="15.7" customHeight="1" x14ac:dyDescent="0.4">
      <c r="A15" s="15"/>
      <c r="B15" s="23" t="s">
        <v>64</v>
      </c>
      <c r="C15" s="70">
        <f>SUM(C4:C14)</f>
        <v>48708</v>
      </c>
      <c r="D15" s="70"/>
      <c r="E15" s="91">
        <f t="shared" ref="E15:M15" si="3">SUM(E4:E14)</f>
        <v>1217021</v>
      </c>
      <c r="F15" s="91">
        <f t="shared" si="3"/>
        <v>18000</v>
      </c>
      <c r="G15" s="91">
        <f>SUM(G4:G14)</f>
        <v>394575</v>
      </c>
      <c r="H15" s="89">
        <f>SUM(E15:G15)/C15</f>
        <v>33.45643426131231</v>
      </c>
      <c r="I15" s="91"/>
      <c r="J15" s="91">
        <f t="shared" si="3"/>
        <v>29815</v>
      </c>
      <c r="K15" s="91">
        <f t="shared" si="3"/>
        <v>0</v>
      </c>
      <c r="L15" s="91"/>
      <c r="M15" s="91">
        <f t="shared" si="3"/>
        <v>1659411</v>
      </c>
      <c r="N15" s="100">
        <f t="shared" si="2"/>
        <v>34.068551367331857</v>
      </c>
      <c r="O15" s="70"/>
      <c r="P15" s="33"/>
    </row>
    <row r="16" spans="1:68" customFormat="1" ht="15.7" customHeight="1" x14ac:dyDescent="0.45">
      <c r="A16" s="114" t="s">
        <v>13</v>
      </c>
      <c r="B16" s="48"/>
      <c r="C16" s="71"/>
      <c r="D16" s="71"/>
      <c r="E16" s="71"/>
      <c r="F16" s="71"/>
      <c r="G16" s="71"/>
      <c r="H16" s="71"/>
      <c r="I16" s="71"/>
      <c r="J16" s="71"/>
      <c r="K16" s="72" t="s">
        <v>72</v>
      </c>
      <c r="L16" s="71"/>
      <c r="M16" s="71"/>
      <c r="N16" s="71"/>
      <c r="O16" s="71"/>
      <c r="P16" s="51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</row>
    <row r="17" spans="1:88" ht="15.7" customHeight="1" outlineLevel="1" x14ac:dyDescent="0.4">
      <c r="A17" s="56"/>
      <c r="B17" s="57" t="s">
        <v>14</v>
      </c>
      <c r="C17" s="102">
        <v>3769</v>
      </c>
      <c r="D17" s="86" t="s">
        <v>88</v>
      </c>
      <c r="E17" s="87">
        <v>174661</v>
      </c>
      <c r="F17" s="92"/>
      <c r="G17" s="92"/>
      <c r="H17" s="96">
        <f>SUM(E17:G17)/C17</f>
        <v>46.34146988591138</v>
      </c>
      <c r="I17" s="93"/>
      <c r="J17" s="93"/>
      <c r="K17" s="93"/>
      <c r="L17" s="93"/>
      <c r="M17" s="93">
        <f>SUM(E17:G17,J17:K17)</f>
        <v>174661</v>
      </c>
      <c r="N17" s="99">
        <f>M17/C17</f>
        <v>46.34146988591138</v>
      </c>
      <c r="O17" s="73"/>
      <c r="P17" s="58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</row>
    <row r="18" spans="1:88" ht="15.7" customHeight="1" outlineLevel="1" x14ac:dyDescent="0.4">
      <c r="A18" s="15"/>
      <c r="B18" s="47" t="s">
        <v>15</v>
      </c>
      <c r="C18" s="102">
        <v>27494</v>
      </c>
      <c r="D18" s="85" t="s">
        <v>87</v>
      </c>
      <c r="E18" s="88"/>
      <c r="F18" s="94"/>
      <c r="G18" s="94">
        <v>1226309</v>
      </c>
      <c r="H18" s="89">
        <f t="shared" ref="H18:H31" si="4">SUM(E18:G18)/C18</f>
        <v>44.602786062413621</v>
      </c>
      <c r="I18" s="90"/>
      <c r="J18" s="90"/>
      <c r="K18" s="90"/>
      <c r="L18" s="90"/>
      <c r="M18" s="90">
        <f>SUM(E18:G18,J18:K18)</f>
        <v>1226309</v>
      </c>
      <c r="N18" s="99">
        <f t="shared" ref="N18:N31" si="5">M18/C18</f>
        <v>44.602786062413621</v>
      </c>
      <c r="O18" s="69"/>
      <c r="P18" s="35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</row>
    <row r="19" spans="1:88" ht="15.7" customHeight="1" outlineLevel="1" x14ac:dyDescent="0.4">
      <c r="A19" s="15"/>
      <c r="B19" s="47" t="s">
        <v>16</v>
      </c>
      <c r="C19" s="102">
        <v>14172</v>
      </c>
      <c r="D19" s="85" t="s">
        <v>88</v>
      </c>
      <c r="E19" s="94">
        <v>443848</v>
      </c>
      <c r="F19" s="94"/>
      <c r="G19" s="94"/>
      <c r="H19" s="89">
        <f t="shared" si="4"/>
        <v>31.318656505786056</v>
      </c>
      <c r="I19" s="90"/>
      <c r="J19" s="90"/>
      <c r="K19" s="90"/>
      <c r="L19" s="90"/>
      <c r="M19" s="90">
        <f t="shared" ref="M19:M31" si="6">SUM(E19:G19,J19:K19)</f>
        <v>443848</v>
      </c>
      <c r="N19" s="99">
        <f t="shared" si="5"/>
        <v>31.318656505786056</v>
      </c>
      <c r="O19" s="69"/>
      <c r="P19" s="35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</row>
    <row r="20" spans="1:88" ht="15.7" customHeight="1" outlineLevel="1" x14ac:dyDescent="0.4">
      <c r="A20" s="15"/>
      <c r="B20" s="47" t="s">
        <v>0</v>
      </c>
      <c r="C20" s="102">
        <v>4037</v>
      </c>
      <c r="D20" s="85" t="s">
        <v>88</v>
      </c>
      <c r="E20" s="94">
        <v>115000</v>
      </c>
      <c r="F20" s="94"/>
      <c r="G20" s="94"/>
      <c r="H20" s="89">
        <f t="shared" si="4"/>
        <v>28.486499876145654</v>
      </c>
      <c r="I20" s="90"/>
      <c r="J20" s="90"/>
      <c r="K20" s="90"/>
      <c r="L20" s="90"/>
      <c r="M20" s="90">
        <f t="shared" si="6"/>
        <v>115000</v>
      </c>
      <c r="N20" s="99">
        <f t="shared" si="5"/>
        <v>28.486499876145654</v>
      </c>
      <c r="O20" s="69"/>
      <c r="P20" s="35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</row>
    <row r="21" spans="1:88" ht="15.7" customHeight="1" outlineLevel="1" x14ac:dyDescent="0.4">
      <c r="A21" s="15"/>
      <c r="B21" s="47" t="s">
        <v>17</v>
      </c>
      <c r="C21" s="102">
        <v>8415</v>
      </c>
      <c r="D21" s="85" t="s">
        <v>88</v>
      </c>
      <c r="E21" s="94">
        <v>275000</v>
      </c>
      <c r="F21" s="94"/>
      <c r="G21" s="94"/>
      <c r="H21" s="89">
        <f t="shared" si="4"/>
        <v>32.679738562091501</v>
      </c>
      <c r="I21" s="90"/>
      <c r="J21" s="90"/>
      <c r="K21" s="90"/>
      <c r="L21" s="90"/>
      <c r="M21" s="90">
        <f t="shared" si="6"/>
        <v>275000</v>
      </c>
      <c r="N21" s="99">
        <f t="shared" si="5"/>
        <v>32.679738562091501</v>
      </c>
      <c r="O21" s="69"/>
      <c r="P21" s="35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</row>
    <row r="22" spans="1:88" ht="15.7" customHeight="1" outlineLevel="1" x14ac:dyDescent="0.4">
      <c r="A22" s="15"/>
      <c r="B22" s="47" t="s">
        <v>18</v>
      </c>
      <c r="C22" s="102">
        <v>29707</v>
      </c>
      <c r="D22" s="85" t="s">
        <v>87</v>
      </c>
      <c r="E22" s="94">
        <v>1026521</v>
      </c>
      <c r="F22" s="94"/>
      <c r="G22" s="94"/>
      <c r="H22" s="89">
        <f t="shared" si="4"/>
        <v>34.554852391692194</v>
      </c>
      <c r="I22" s="90"/>
      <c r="J22" s="90"/>
      <c r="K22" s="90"/>
      <c r="L22" s="90"/>
      <c r="M22" s="90">
        <f t="shared" si="6"/>
        <v>1026521</v>
      </c>
      <c r="N22" s="99">
        <f t="shared" si="5"/>
        <v>34.554852391692194</v>
      </c>
      <c r="O22" s="69"/>
      <c r="P22" s="35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</row>
    <row r="23" spans="1:88" ht="15.7" customHeight="1" outlineLevel="1" x14ac:dyDescent="0.4">
      <c r="A23" s="15"/>
      <c r="B23" s="47" t="s">
        <v>19</v>
      </c>
      <c r="C23" s="102">
        <v>12972</v>
      </c>
      <c r="D23" s="85" t="s">
        <v>87</v>
      </c>
      <c r="E23" s="87">
        <v>695055</v>
      </c>
      <c r="F23" s="94"/>
      <c r="G23" s="94"/>
      <c r="H23" s="89">
        <f t="shared" si="4"/>
        <v>53.581174838112858</v>
      </c>
      <c r="I23" s="90"/>
      <c r="J23" s="90"/>
      <c r="K23" s="90"/>
      <c r="L23" s="90"/>
      <c r="M23" s="90">
        <f t="shared" si="6"/>
        <v>695055</v>
      </c>
      <c r="N23" s="99">
        <f t="shared" si="5"/>
        <v>53.581174838112858</v>
      </c>
      <c r="O23" s="69"/>
      <c r="P23" s="35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</row>
    <row r="24" spans="1:88" ht="15.7" customHeight="1" outlineLevel="1" x14ac:dyDescent="0.4">
      <c r="A24" s="15"/>
      <c r="B24" s="47" t="s">
        <v>20</v>
      </c>
      <c r="C24" s="102">
        <v>17492</v>
      </c>
      <c r="D24" s="85" t="s">
        <v>87</v>
      </c>
      <c r="E24" s="94">
        <v>469136</v>
      </c>
      <c r="F24" s="94"/>
      <c r="G24" s="94"/>
      <c r="H24" s="89">
        <f t="shared" si="4"/>
        <v>26.820032014635263</v>
      </c>
      <c r="I24" s="90"/>
      <c r="J24" s="90"/>
      <c r="K24" s="90"/>
      <c r="L24" s="90"/>
      <c r="M24" s="90">
        <f t="shared" si="6"/>
        <v>469136</v>
      </c>
      <c r="N24" s="99">
        <f t="shared" si="5"/>
        <v>26.820032014635263</v>
      </c>
      <c r="O24" s="69"/>
      <c r="P24" s="35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</row>
    <row r="25" spans="1:88" ht="15.7" customHeight="1" outlineLevel="1" x14ac:dyDescent="0.4">
      <c r="A25" s="15"/>
      <c r="B25" s="47" t="s">
        <v>21</v>
      </c>
      <c r="C25" s="102">
        <v>15975</v>
      </c>
      <c r="D25" s="85" t="s">
        <v>88</v>
      </c>
      <c r="E25" s="90">
        <v>792409</v>
      </c>
      <c r="F25" s="90"/>
      <c r="G25" s="90"/>
      <c r="H25" s="89">
        <f t="shared" si="4"/>
        <v>49.603067292644759</v>
      </c>
      <c r="I25" s="90"/>
      <c r="J25" s="90"/>
      <c r="K25" s="90"/>
      <c r="L25" s="90"/>
      <c r="M25" s="90">
        <f t="shared" si="6"/>
        <v>792409</v>
      </c>
      <c r="N25" s="99">
        <f t="shared" si="5"/>
        <v>49.603067292644759</v>
      </c>
      <c r="O25" s="69"/>
      <c r="P25" s="35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</row>
    <row r="26" spans="1:88" ht="15.7" customHeight="1" outlineLevel="1" x14ac:dyDescent="0.4">
      <c r="A26" s="15"/>
      <c r="B26" s="47" t="s">
        <v>22</v>
      </c>
      <c r="C26" s="102">
        <v>4522</v>
      </c>
      <c r="D26" s="85" t="s">
        <v>88</v>
      </c>
      <c r="E26" s="90">
        <v>184000</v>
      </c>
      <c r="F26" s="90"/>
      <c r="G26" s="90"/>
      <c r="H26" s="89">
        <f t="shared" si="4"/>
        <v>40.689960194604154</v>
      </c>
      <c r="I26" s="90"/>
      <c r="J26" s="90"/>
      <c r="K26" s="90"/>
      <c r="L26" s="90"/>
      <c r="M26" s="90">
        <f t="shared" si="6"/>
        <v>184000</v>
      </c>
      <c r="N26" s="99">
        <f t="shared" si="5"/>
        <v>40.689960194604154</v>
      </c>
      <c r="O26" s="69"/>
      <c r="P26" s="35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</row>
    <row r="27" spans="1:88" ht="15.7" customHeight="1" outlineLevel="1" x14ac:dyDescent="0.4">
      <c r="A27" s="15"/>
      <c r="B27" s="47" t="s">
        <v>67</v>
      </c>
      <c r="C27" s="102">
        <v>2971</v>
      </c>
      <c r="D27" s="85" t="s">
        <v>88</v>
      </c>
      <c r="E27" s="90">
        <v>165000</v>
      </c>
      <c r="F27" s="90"/>
      <c r="G27" s="90"/>
      <c r="H27" s="89">
        <f t="shared" si="4"/>
        <v>55.536856277347695</v>
      </c>
      <c r="I27" s="90"/>
      <c r="J27" s="90"/>
      <c r="K27" s="90"/>
      <c r="L27" s="90"/>
      <c r="M27" s="90">
        <f t="shared" si="6"/>
        <v>165000</v>
      </c>
      <c r="N27" s="99">
        <f t="shared" si="5"/>
        <v>55.536856277347695</v>
      </c>
      <c r="O27" s="69"/>
      <c r="P27" s="35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</row>
    <row r="28" spans="1:88" ht="15.7" customHeight="1" outlineLevel="1" x14ac:dyDescent="0.4">
      <c r="A28" s="15"/>
      <c r="B28" s="47" t="s">
        <v>23</v>
      </c>
      <c r="C28" s="102">
        <v>8012</v>
      </c>
      <c r="D28" s="85" t="s">
        <v>88</v>
      </c>
      <c r="E28" s="90">
        <v>450000</v>
      </c>
      <c r="F28" s="90"/>
      <c r="G28" s="90"/>
      <c r="H28" s="89">
        <f>SUM(E28:G28)/C28</f>
        <v>56.165751372940591</v>
      </c>
      <c r="I28" s="90"/>
      <c r="J28" s="90">
        <v>92838</v>
      </c>
      <c r="K28" s="90"/>
      <c r="L28" s="90"/>
      <c r="M28" s="90">
        <f t="shared" si="6"/>
        <v>542838</v>
      </c>
      <c r="N28" s="99">
        <f t="shared" si="5"/>
        <v>67.753120319520718</v>
      </c>
      <c r="O28" s="69"/>
      <c r="P28" s="35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</row>
    <row r="29" spans="1:88" ht="15.7" customHeight="1" outlineLevel="1" x14ac:dyDescent="0.4">
      <c r="A29" s="15"/>
      <c r="B29" s="47" t="s">
        <v>24</v>
      </c>
      <c r="C29" s="102">
        <v>2218</v>
      </c>
      <c r="D29" s="85" t="s">
        <v>87</v>
      </c>
      <c r="E29" s="90">
        <v>99500</v>
      </c>
      <c r="F29" s="90"/>
      <c r="G29" s="90"/>
      <c r="H29" s="89">
        <f t="shared" si="4"/>
        <v>44.860234445446345</v>
      </c>
      <c r="I29" s="90"/>
      <c r="J29" s="90"/>
      <c r="K29" s="90"/>
      <c r="L29" s="90"/>
      <c r="M29" s="90">
        <f t="shared" si="6"/>
        <v>99500</v>
      </c>
      <c r="N29" s="99">
        <f t="shared" si="5"/>
        <v>44.860234445446345</v>
      </c>
      <c r="O29" s="69"/>
      <c r="P29" s="35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</row>
    <row r="30" spans="1:88" ht="15.7" customHeight="1" outlineLevel="1" x14ac:dyDescent="0.4">
      <c r="A30" s="15"/>
      <c r="B30" s="65" t="s">
        <v>25</v>
      </c>
      <c r="C30" s="102">
        <v>9799</v>
      </c>
      <c r="D30" s="85" t="s">
        <v>88</v>
      </c>
      <c r="E30" s="90">
        <v>495000</v>
      </c>
      <c r="F30" s="90"/>
      <c r="G30" s="90"/>
      <c r="H30" s="89">
        <f t="shared" si="4"/>
        <v>50.515358710072455</v>
      </c>
      <c r="I30" s="90"/>
      <c r="J30" s="90"/>
      <c r="K30" s="90"/>
      <c r="L30" s="90"/>
      <c r="M30" s="90">
        <f t="shared" si="6"/>
        <v>495000</v>
      </c>
      <c r="N30" s="99">
        <f t="shared" si="5"/>
        <v>50.515358710072455</v>
      </c>
      <c r="O30" s="69"/>
      <c r="P30" s="35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</row>
    <row r="31" spans="1:88" ht="15.7" customHeight="1" outlineLevel="1" x14ac:dyDescent="0.4">
      <c r="A31" s="15"/>
      <c r="B31" s="47" t="s">
        <v>26</v>
      </c>
      <c r="C31" s="102">
        <v>76121</v>
      </c>
      <c r="D31" s="85" t="s">
        <v>87</v>
      </c>
      <c r="E31" s="90">
        <v>8067496</v>
      </c>
      <c r="F31" s="90"/>
      <c r="G31" s="90"/>
      <c r="H31" s="89">
        <f t="shared" si="4"/>
        <v>105.98252781755363</v>
      </c>
      <c r="I31" s="90"/>
      <c r="J31" s="90"/>
      <c r="K31" s="90"/>
      <c r="L31" s="90"/>
      <c r="M31" s="90">
        <f t="shared" si="6"/>
        <v>8067496</v>
      </c>
      <c r="N31" s="99">
        <f t="shared" si="5"/>
        <v>105.98252781755363</v>
      </c>
      <c r="O31" s="69"/>
      <c r="P31" s="35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</row>
    <row r="32" spans="1:88" ht="15.7" customHeight="1" outlineLevel="1" x14ac:dyDescent="0.6">
      <c r="A32" s="16"/>
      <c r="B32" s="31"/>
      <c r="C32" s="74"/>
      <c r="D32" s="75"/>
      <c r="E32" s="76"/>
      <c r="F32" s="76"/>
      <c r="G32" s="76"/>
      <c r="H32" s="76"/>
      <c r="I32" s="76"/>
      <c r="J32" s="77"/>
      <c r="K32" s="78"/>
      <c r="L32" s="79"/>
      <c r="M32" s="79"/>
      <c r="N32" s="79"/>
      <c r="O32" s="79"/>
      <c r="P32" s="5"/>
    </row>
    <row r="33" spans="1:16" ht="15.7" customHeight="1" outlineLevel="1" x14ac:dyDescent="0.35">
      <c r="A33" s="108"/>
      <c r="B33" s="109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5"/>
    </row>
    <row r="34" spans="1:16" ht="15.7" customHeight="1" outlineLevel="1" x14ac:dyDescent="0.35">
      <c r="A34" s="108"/>
      <c r="B34" s="109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5"/>
    </row>
    <row r="35" spans="1:16" ht="15.7" customHeight="1" outlineLevel="1" x14ac:dyDescent="0.35">
      <c r="A35" s="111"/>
      <c r="B35" s="112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5"/>
    </row>
    <row r="36" spans="1:16" s="3" customFormat="1" ht="15.7" customHeight="1" outlineLevel="1" x14ac:dyDescent="0.4">
      <c r="A36" s="19"/>
      <c r="B36" s="46"/>
      <c r="C36" s="29"/>
      <c r="D36" s="66"/>
      <c r="E36" s="106" t="s">
        <v>73</v>
      </c>
      <c r="F36" s="107"/>
      <c r="G36" s="107"/>
      <c r="H36" s="107"/>
      <c r="I36" s="29"/>
      <c r="J36" s="106" t="s">
        <v>80</v>
      </c>
      <c r="K36" s="107"/>
      <c r="L36" s="29"/>
      <c r="M36" s="106" t="s">
        <v>81</v>
      </c>
      <c r="N36" s="107"/>
      <c r="O36" s="81"/>
    </row>
    <row r="37" spans="1:16" customFormat="1" ht="15.7" customHeight="1" outlineLevel="1" x14ac:dyDescent="0.45">
      <c r="A37" s="30" t="s">
        <v>13</v>
      </c>
      <c r="B37" s="24"/>
      <c r="C37" s="67" t="s">
        <v>79</v>
      </c>
      <c r="D37" s="67" t="s">
        <v>78</v>
      </c>
      <c r="E37" s="67" t="s">
        <v>74</v>
      </c>
      <c r="F37" s="67" t="s">
        <v>75</v>
      </c>
      <c r="G37" s="67" t="s">
        <v>76</v>
      </c>
      <c r="H37" s="67" t="s">
        <v>77</v>
      </c>
      <c r="I37" s="54"/>
      <c r="J37" s="54" t="s">
        <v>82</v>
      </c>
      <c r="K37" s="54" t="s">
        <v>83</v>
      </c>
      <c r="L37" s="54"/>
      <c r="M37" s="54" t="s">
        <v>71</v>
      </c>
      <c r="N37" s="55" t="s">
        <v>84</v>
      </c>
      <c r="O37" s="54"/>
      <c r="P37" s="32"/>
    </row>
    <row r="38" spans="1:16" s="17" customFormat="1" ht="15.7" customHeight="1" outlineLevel="1" x14ac:dyDescent="0.4">
      <c r="A38" s="20"/>
      <c r="B38" s="52" t="s">
        <v>27</v>
      </c>
      <c r="C38" s="102">
        <v>1975</v>
      </c>
      <c r="D38" s="85" t="s">
        <v>87</v>
      </c>
      <c r="E38" s="90">
        <v>225000</v>
      </c>
      <c r="F38" s="90"/>
      <c r="G38" s="90">
        <v>196600</v>
      </c>
      <c r="H38" s="89">
        <f>SUM(E38:G38)/C38</f>
        <v>213.46835443037975</v>
      </c>
      <c r="I38" s="90"/>
      <c r="J38" s="90">
        <v>229801</v>
      </c>
      <c r="K38" s="90"/>
      <c r="L38" s="90"/>
      <c r="M38" s="90">
        <f>SUM(E38:G38,J38:K38)</f>
        <v>651401</v>
      </c>
      <c r="N38" s="100">
        <f>M38/C38</f>
        <v>329.8232911392405</v>
      </c>
      <c r="O38" s="69"/>
      <c r="P38" s="40"/>
    </row>
    <row r="39" spans="1:16" s="13" customFormat="1" ht="15.7" customHeight="1" outlineLevel="1" x14ac:dyDescent="0.4">
      <c r="A39" s="21"/>
      <c r="B39" s="47" t="s">
        <v>28</v>
      </c>
      <c r="C39" s="102">
        <v>7596</v>
      </c>
      <c r="D39" s="85" t="s">
        <v>88</v>
      </c>
      <c r="E39" s="90">
        <v>394800</v>
      </c>
      <c r="F39" s="90"/>
      <c r="G39" s="90"/>
      <c r="H39" s="89">
        <f>SUM(E39:G39)/C39</f>
        <v>51.974723538704581</v>
      </c>
      <c r="I39" s="90"/>
      <c r="J39" s="90"/>
      <c r="K39" s="90"/>
      <c r="L39" s="90"/>
      <c r="M39" s="90">
        <f t="shared" ref="M39:M44" si="7">SUM(E39:G39,J39:K39)</f>
        <v>394800</v>
      </c>
      <c r="N39" s="100">
        <f>M39/C39</f>
        <v>51.974723538704581</v>
      </c>
      <c r="O39" s="69"/>
      <c r="P39" s="33"/>
    </row>
    <row r="40" spans="1:16" s="18" customFormat="1" ht="15.7" customHeight="1" outlineLevel="1" x14ac:dyDescent="0.4">
      <c r="A40" s="22"/>
      <c r="B40" s="47" t="s">
        <v>68</v>
      </c>
      <c r="C40" s="103">
        <v>622</v>
      </c>
      <c r="D40" s="85" t="s">
        <v>88</v>
      </c>
      <c r="E40" s="90">
        <v>107000</v>
      </c>
      <c r="F40" s="90"/>
      <c r="G40" s="90"/>
      <c r="H40" s="89">
        <f>SUM(E40:G40)/C40</f>
        <v>172.0257234726688</v>
      </c>
      <c r="I40" s="90"/>
      <c r="J40" s="90"/>
      <c r="K40" s="90"/>
      <c r="L40" s="90"/>
      <c r="M40" s="90">
        <f t="shared" si="7"/>
        <v>107000</v>
      </c>
      <c r="N40" s="100">
        <f>M40/C40</f>
        <v>172.0257234726688</v>
      </c>
      <c r="O40" s="69"/>
      <c r="P40" s="41"/>
    </row>
    <row r="41" spans="1:16" s="13" customFormat="1" ht="15.7" customHeight="1" outlineLevel="1" x14ac:dyDescent="0.4">
      <c r="A41" s="21"/>
      <c r="B41" s="47" t="s">
        <v>29</v>
      </c>
      <c r="C41" s="102">
        <v>3529</v>
      </c>
      <c r="D41" s="85" t="s">
        <v>87</v>
      </c>
      <c r="E41" s="90">
        <v>170917</v>
      </c>
      <c r="F41" s="90"/>
      <c r="G41" s="90"/>
      <c r="H41" s="89">
        <f>SUM(E41:G41)/C41</f>
        <v>48.432133748937375</v>
      </c>
      <c r="I41" s="90"/>
      <c r="J41" s="90"/>
      <c r="K41" s="90"/>
      <c r="L41" s="90"/>
      <c r="M41" s="90">
        <f t="shared" si="7"/>
        <v>170917</v>
      </c>
      <c r="N41" s="100">
        <f>M41/C41</f>
        <v>48.432133748937375</v>
      </c>
      <c r="O41" s="69"/>
      <c r="P41" s="33"/>
    </row>
    <row r="42" spans="1:16" s="13" customFormat="1" ht="15.7" customHeight="1" outlineLevel="1" x14ac:dyDescent="0.4">
      <c r="A42" s="21"/>
      <c r="B42" s="47" t="s">
        <v>30</v>
      </c>
      <c r="C42" s="102">
        <v>3682</v>
      </c>
      <c r="D42" s="85" t="s">
        <v>88</v>
      </c>
      <c r="E42" s="90">
        <v>142000</v>
      </c>
      <c r="F42" s="90"/>
      <c r="G42" s="90"/>
      <c r="H42" s="89">
        <f>SUM(E42:G42)/C42</f>
        <v>38.565996740901682</v>
      </c>
      <c r="I42" s="90"/>
      <c r="J42" s="90"/>
      <c r="K42" s="90"/>
      <c r="L42" s="90"/>
      <c r="M42" s="90">
        <f t="shared" si="7"/>
        <v>142000</v>
      </c>
      <c r="N42" s="100">
        <f>M42/C42</f>
        <v>38.565996740901682</v>
      </c>
      <c r="O42" s="69"/>
      <c r="P42" s="33"/>
    </row>
    <row r="43" spans="1:16" s="13" customFormat="1" ht="15.7" customHeight="1" outlineLevel="1" x14ac:dyDescent="0.4">
      <c r="A43" s="21"/>
      <c r="B43" s="47" t="s">
        <v>31</v>
      </c>
      <c r="C43" s="102">
        <v>1012</v>
      </c>
      <c r="D43" s="85" t="s">
        <v>88</v>
      </c>
      <c r="E43" s="90">
        <v>125000</v>
      </c>
      <c r="F43" s="90"/>
      <c r="G43" s="90">
        <v>85100</v>
      </c>
      <c r="H43" s="89">
        <f>SUM(E43:G43)/C43</f>
        <v>207.60869565217391</v>
      </c>
      <c r="I43" s="90"/>
      <c r="J43" s="90">
        <v>16500</v>
      </c>
      <c r="K43" s="90"/>
      <c r="L43" s="90"/>
      <c r="M43" s="90">
        <f t="shared" si="7"/>
        <v>226600</v>
      </c>
      <c r="N43" s="100">
        <f>M43/C43</f>
        <v>223.91304347826087</v>
      </c>
      <c r="O43" s="69"/>
      <c r="P43" s="33"/>
    </row>
    <row r="44" spans="1:16" s="13" customFormat="1" ht="15.7" customHeight="1" outlineLevel="1" x14ac:dyDescent="0.4">
      <c r="A44" s="21"/>
      <c r="B44" s="65" t="s">
        <v>32</v>
      </c>
      <c r="C44" s="102">
        <v>26672</v>
      </c>
      <c r="D44" s="85" t="s">
        <v>87</v>
      </c>
      <c r="E44" s="90">
        <v>856589</v>
      </c>
      <c r="F44" s="90">
        <v>145313</v>
      </c>
      <c r="G44" s="90"/>
      <c r="H44" s="89">
        <f>SUM(E44:G44)/C44</f>
        <v>37.56381223755249</v>
      </c>
      <c r="I44" s="90"/>
      <c r="J44" s="90">
        <v>81</v>
      </c>
      <c r="K44" s="90"/>
      <c r="L44" s="90"/>
      <c r="M44" s="90">
        <f t="shared" si="7"/>
        <v>1001983</v>
      </c>
      <c r="N44" s="100">
        <f>M44/C44</f>
        <v>37.566849130173964</v>
      </c>
      <c r="O44" s="69"/>
      <c r="P44" s="33"/>
    </row>
    <row r="45" spans="1:16" s="13" customFormat="1" ht="15.7" customHeight="1" x14ac:dyDescent="0.4">
      <c r="A45" s="21"/>
      <c r="B45" s="23" t="s">
        <v>64</v>
      </c>
      <c r="C45" s="84">
        <f>SUM(C17:C31,C38:C44)</f>
        <v>282764</v>
      </c>
      <c r="D45" s="84"/>
      <c r="E45" s="91">
        <f>SUM(E17:E31,E38:E44)</f>
        <v>15473932</v>
      </c>
      <c r="F45" s="91">
        <f>SUM(F17:F31,F38:F44)</f>
        <v>145313</v>
      </c>
      <c r="G45" s="91">
        <f>SUM(G17:G31,G38:G44)</f>
        <v>1508009</v>
      </c>
      <c r="H45" s="89">
        <f>SUM(E45:G45)/C45</f>
        <v>60.570843530293814</v>
      </c>
      <c r="I45" s="91"/>
      <c r="J45" s="91">
        <f>SUM(J17:J31,J38:J44)</f>
        <v>339220</v>
      </c>
      <c r="K45" s="91">
        <f>SUM(K17:K31,K38:K44)</f>
        <v>0</v>
      </c>
      <c r="L45" s="91"/>
      <c r="M45" s="91">
        <f>SUM(M17:M31,M38:M44)</f>
        <v>17466474</v>
      </c>
      <c r="N45" s="100">
        <f>M45/C45</f>
        <v>61.770501195343115</v>
      </c>
      <c r="O45" s="70"/>
      <c r="P45" s="33"/>
    </row>
    <row r="46" spans="1:16" s="13" customFormat="1" ht="15.7" customHeight="1" x14ac:dyDescent="0.45">
      <c r="A46" s="98" t="s">
        <v>33</v>
      </c>
      <c r="B46" s="59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60"/>
    </row>
    <row r="47" spans="1:16" s="13" customFormat="1" ht="15.7" customHeight="1" outlineLevel="1" x14ac:dyDescent="0.4">
      <c r="A47" s="61"/>
      <c r="B47" s="57" t="s">
        <v>34</v>
      </c>
      <c r="C47" s="104">
        <v>3058</v>
      </c>
      <c r="D47" s="86" t="s">
        <v>87</v>
      </c>
      <c r="E47" s="93">
        <v>137145</v>
      </c>
      <c r="F47" s="93"/>
      <c r="G47" s="93"/>
      <c r="H47" s="96">
        <f>SUM(E47:G47)/C47</f>
        <v>44.847939829954221</v>
      </c>
      <c r="I47" s="93"/>
      <c r="J47" s="93">
        <v>3538</v>
      </c>
      <c r="K47" s="93"/>
      <c r="L47" s="93"/>
      <c r="M47" s="93">
        <f t="shared" ref="M47:M54" si="8">SUM(E47:G47,J47:K47)</f>
        <v>140683</v>
      </c>
      <c r="N47" s="99">
        <f>M47/C47</f>
        <v>46.004905166775671</v>
      </c>
      <c r="O47" s="73"/>
      <c r="P47" s="62"/>
    </row>
    <row r="48" spans="1:16" s="13" customFormat="1" ht="15.7" customHeight="1" outlineLevel="1" x14ac:dyDescent="0.4">
      <c r="A48" s="21"/>
      <c r="B48" s="47" t="s">
        <v>35</v>
      </c>
      <c r="C48" s="104">
        <v>6670</v>
      </c>
      <c r="D48" s="85" t="s">
        <v>87</v>
      </c>
      <c r="E48" s="90">
        <v>186000</v>
      </c>
      <c r="F48" s="90"/>
      <c r="G48" s="90">
        <v>20151</v>
      </c>
      <c r="H48" s="89">
        <f>SUM(E48:G48)/C48</f>
        <v>30.907196401799101</v>
      </c>
      <c r="I48" s="90"/>
      <c r="J48" s="90">
        <v>12038</v>
      </c>
      <c r="K48" s="90"/>
      <c r="L48" s="90"/>
      <c r="M48" s="93">
        <f t="shared" si="8"/>
        <v>218189</v>
      </c>
      <c r="N48" s="99">
        <f>M48/C48</f>
        <v>32.711994002998502</v>
      </c>
      <c r="O48" s="69"/>
      <c r="P48" s="33"/>
    </row>
    <row r="49" spans="1:16" s="13" customFormat="1" ht="15.7" customHeight="1" outlineLevel="1" x14ac:dyDescent="0.4">
      <c r="A49" s="21"/>
      <c r="B49" s="47" t="s">
        <v>36</v>
      </c>
      <c r="C49" s="104">
        <v>12473</v>
      </c>
      <c r="D49" s="85" t="s">
        <v>87</v>
      </c>
      <c r="E49" s="90"/>
      <c r="F49" s="90"/>
      <c r="G49" s="90">
        <v>846986</v>
      </c>
      <c r="H49" s="89">
        <f>SUM(E49:G49)/C49</f>
        <v>67.905556000962079</v>
      </c>
      <c r="I49" s="90"/>
      <c r="J49" s="90"/>
      <c r="K49" s="90"/>
      <c r="L49" s="90"/>
      <c r="M49" s="93">
        <f t="shared" si="8"/>
        <v>846986</v>
      </c>
      <c r="N49" s="99">
        <f>M49/C49</f>
        <v>67.905556000962079</v>
      </c>
      <c r="O49" s="69"/>
      <c r="P49" s="33"/>
    </row>
    <row r="50" spans="1:16" s="13" customFormat="1" ht="15.7" customHeight="1" outlineLevel="1" x14ac:dyDescent="0.4">
      <c r="A50" s="21"/>
      <c r="B50" s="47" t="s">
        <v>37</v>
      </c>
      <c r="C50" s="104">
        <v>8918</v>
      </c>
      <c r="D50" s="85" t="s">
        <v>87</v>
      </c>
      <c r="E50" s="90">
        <v>263155</v>
      </c>
      <c r="F50" s="90"/>
      <c r="G50" s="90"/>
      <c r="H50" s="89">
        <f>SUM(E50:G50)/C50</f>
        <v>29.508297824624353</v>
      </c>
      <c r="I50" s="90"/>
      <c r="J50" s="90">
        <v>12099</v>
      </c>
      <c r="K50" s="90"/>
      <c r="L50" s="90"/>
      <c r="M50" s="93">
        <f t="shared" si="8"/>
        <v>275254</v>
      </c>
      <c r="N50" s="99">
        <f>M50/C50</f>
        <v>30.864992150706435</v>
      </c>
      <c r="O50" s="69"/>
      <c r="P50" s="33"/>
    </row>
    <row r="51" spans="1:16" s="13" customFormat="1" ht="15.7" customHeight="1" outlineLevel="1" x14ac:dyDescent="0.4">
      <c r="A51" s="21"/>
      <c r="B51" s="47" t="s">
        <v>38</v>
      </c>
      <c r="C51" s="104">
        <v>3739</v>
      </c>
      <c r="D51" s="85" t="s">
        <v>87</v>
      </c>
      <c r="E51" s="90">
        <v>117880</v>
      </c>
      <c r="F51" s="90"/>
      <c r="G51" s="90">
        <v>43400</v>
      </c>
      <c r="H51" s="89">
        <f>SUM(E51:G51)/C51</f>
        <v>43.134527948649371</v>
      </c>
      <c r="I51" s="90"/>
      <c r="J51" s="90">
        <v>12099</v>
      </c>
      <c r="K51" s="90"/>
      <c r="L51" s="90"/>
      <c r="M51" s="93">
        <f t="shared" si="8"/>
        <v>173379</v>
      </c>
      <c r="N51" s="99">
        <f>M51/C51</f>
        <v>46.370419898368546</v>
      </c>
      <c r="O51" s="69"/>
      <c r="P51" s="33"/>
    </row>
    <row r="52" spans="1:16" s="13" customFormat="1" ht="15.7" customHeight="1" outlineLevel="1" x14ac:dyDescent="0.4">
      <c r="A52" s="21"/>
      <c r="B52" s="47" t="s">
        <v>39</v>
      </c>
      <c r="C52" s="104">
        <v>3688</v>
      </c>
      <c r="D52" s="85" t="s">
        <v>87</v>
      </c>
      <c r="E52" s="90">
        <v>1000</v>
      </c>
      <c r="F52" s="90">
        <v>250</v>
      </c>
      <c r="G52" s="90">
        <v>62882</v>
      </c>
      <c r="H52" s="89">
        <f>SUM(E52:G52)/C52</f>
        <v>17.389370932754879</v>
      </c>
      <c r="I52" s="90"/>
      <c r="J52" s="90">
        <v>3958</v>
      </c>
      <c r="K52" s="90"/>
      <c r="L52" s="90"/>
      <c r="M52" s="93">
        <f>SUM(E52:G52,J52:K52)</f>
        <v>68090</v>
      </c>
      <c r="N52" s="99">
        <f>M52/C52</f>
        <v>18.462581344902386</v>
      </c>
      <c r="O52" s="69"/>
      <c r="P52" s="33"/>
    </row>
    <row r="53" spans="1:16" s="13" customFormat="1" ht="15.7" customHeight="1" outlineLevel="1" x14ac:dyDescent="0.4">
      <c r="A53" s="21"/>
      <c r="B53" s="47" t="s">
        <v>85</v>
      </c>
      <c r="C53" s="104">
        <v>1894</v>
      </c>
      <c r="D53" s="85" t="s">
        <v>88</v>
      </c>
      <c r="E53" s="90">
        <v>84000</v>
      </c>
      <c r="F53" s="90"/>
      <c r="G53" s="90">
        <v>12000</v>
      </c>
      <c r="H53" s="89">
        <f>SUM(E53:G53)/C53</f>
        <v>50.686378035902848</v>
      </c>
      <c r="I53" s="90"/>
      <c r="J53" s="90">
        <v>12099</v>
      </c>
      <c r="K53" s="90"/>
      <c r="L53" s="90"/>
      <c r="M53" s="93">
        <f t="shared" si="8"/>
        <v>108099</v>
      </c>
      <c r="N53" s="99">
        <f>M53/C53</f>
        <v>57.074445617740231</v>
      </c>
      <c r="O53" s="69"/>
      <c r="P53" s="33"/>
    </row>
    <row r="54" spans="1:16" s="13" customFormat="1" ht="15.7" customHeight="1" outlineLevel="1" x14ac:dyDescent="0.4">
      <c r="A54" s="21"/>
      <c r="B54" s="47" t="s">
        <v>40</v>
      </c>
      <c r="C54" s="104">
        <v>1703</v>
      </c>
      <c r="D54" s="85" t="s">
        <v>87</v>
      </c>
      <c r="E54" s="90">
        <v>114580</v>
      </c>
      <c r="F54" s="90"/>
      <c r="G54" s="90"/>
      <c r="H54" s="89">
        <f>SUM(E54:G54)/C54</f>
        <v>67.281268349970645</v>
      </c>
      <c r="I54" s="90"/>
      <c r="J54" s="90"/>
      <c r="K54" s="90"/>
      <c r="L54" s="90"/>
      <c r="M54" s="93">
        <f t="shared" si="8"/>
        <v>114580</v>
      </c>
      <c r="N54" s="99">
        <f>M54/C54</f>
        <v>67.281268349970645</v>
      </c>
      <c r="O54" s="69"/>
      <c r="P54" s="33"/>
    </row>
    <row r="55" spans="1:16" s="13" customFormat="1" ht="15.7" customHeight="1" x14ac:dyDescent="0.4">
      <c r="A55" s="21"/>
      <c r="B55" s="23" t="s">
        <v>64</v>
      </c>
      <c r="C55" s="105">
        <f>SUM(C47:C54)</f>
        <v>42143</v>
      </c>
      <c r="D55" s="70"/>
      <c r="E55" s="91">
        <f>SUM(E47:E54)</f>
        <v>903760</v>
      </c>
      <c r="F55" s="91">
        <f t="shared" ref="F55:M55" si="9">SUM(F47:F54)</f>
        <v>250</v>
      </c>
      <c r="G55" s="91">
        <f>SUM(G47:G54)</f>
        <v>985419</v>
      </c>
      <c r="H55" s="96">
        <f>SUM(E55:G55)/C55</f>
        <v>44.833756495740694</v>
      </c>
      <c r="I55" s="91"/>
      <c r="J55" s="91">
        <f t="shared" si="9"/>
        <v>55831</v>
      </c>
      <c r="K55" s="91">
        <f t="shared" si="9"/>
        <v>0</v>
      </c>
      <c r="L55" s="91"/>
      <c r="M55" s="91">
        <f t="shared" si="9"/>
        <v>1945260</v>
      </c>
      <c r="N55" s="99">
        <f>M55/C55</f>
        <v>46.158555394727479</v>
      </c>
      <c r="O55" s="91"/>
      <c r="P55" s="33"/>
    </row>
    <row r="56" spans="1:16" s="13" customFormat="1" ht="15.7" customHeight="1" x14ac:dyDescent="0.45">
      <c r="A56" s="64" t="s">
        <v>41</v>
      </c>
      <c r="B56" s="59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60"/>
    </row>
    <row r="57" spans="1:16" s="13" customFormat="1" ht="15.7" customHeight="1" outlineLevel="1" x14ac:dyDescent="0.4">
      <c r="A57" s="63"/>
      <c r="B57" s="57" t="s">
        <v>42</v>
      </c>
      <c r="C57" s="102">
        <v>18058</v>
      </c>
      <c r="D57" s="86" t="s">
        <v>87</v>
      </c>
      <c r="E57" s="87">
        <v>420000</v>
      </c>
      <c r="F57" s="92"/>
      <c r="G57" s="87">
        <v>9524</v>
      </c>
      <c r="H57" s="96">
        <f>SUM(E57:G57)/C57</f>
        <v>23.785801306899987</v>
      </c>
      <c r="I57" s="92"/>
      <c r="J57" s="87">
        <v>72968</v>
      </c>
      <c r="K57" s="93"/>
      <c r="L57" s="93"/>
      <c r="M57" s="93">
        <f>SUM(E57:G57,J57:K57)</f>
        <v>502492</v>
      </c>
      <c r="N57" s="99">
        <f>M57/C57</f>
        <v>27.826558865876621</v>
      </c>
      <c r="O57" s="73"/>
      <c r="P57" s="62"/>
    </row>
    <row r="58" spans="1:16" s="13" customFormat="1" ht="15.7" customHeight="1" outlineLevel="1" x14ac:dyDescent="0.4">
      <c r="A58" s="21"/>
      <c r="B58" s="47" t="s">
        <v>89</v>
      </c>
      <c r="C58" s="102">
        <v>8976</v>
      </c>
      <c r="D58" s="85" t="s">
        <v>87</v>
      </c>
      <c r="E58" s="94">
        <v>316743</v>
      </c>
      <c r="F58" s="94"/>
      <c r="G58" s="94">
        <v>152</v>
      </c>
      <c r="H58" s="96">
        <f>SUM(E58:G58)/C58</f>
        <v>35.304701426024955</v>
      </c>
      <c r="I58" s="94"/>
      <c r="J58" s="94">
        <v>44005</v>
      </c>
      <c r="K58" s="90"/>
      <c r="L58" s="90"/>
      <c r="M58" s="93">
        <f t="shared" ref="M58:M64" si="10">SUM(E58:G58,J58:K58)</f>
        <v>360900</v>
      </c>
      <c r="N58" s="99">
        <f>M58/C58</f>
        <v>40.207219251336902</v>
      </c>
      <c r="O58" s="69"/>
      <c r="P58" s="33"/>
    </row>
    <row r="59" spans="1:16" s="13" customFormat="1" ht="15.7" customHeight="1" outlineLevel="1" x14ac:dyDescent="0.4">
      <c r="A59" s="21"/>
      <c r="B59" s="47" t="s">
        <v>43</v>
      </c>
      <c r="C59" s="102">
        <v>2610</v>
      </c>
      <c r="D59" s="85" t="s">
        <v>88</v>
      </c>
      <c r="E59" s="94">
        <v>276000</v>
      </c>
      <c r="F59" s="94"/>
      <c r="G59" s="94">
        <v>73150</v>
      </c>
      <c r="H59" s="96">
        <f>SUM(E59:G59)/C59</f>
        <v>133.77394636015325</v>
      </c>
      <c r="I59" s="94"/>
      <c r="J59" s="94">
        <v>30242</v>
      </c>
      <c r="K59" s="90"/>
      <c r="L59" s="90"/>
      <c r="M59" s="93">
        <f t="shared" si="10"/>
        <v>379392</v>
      </c>
      <c r="N59" s="99">
        <f>M59/C59</f>
        <v>145.36091954022987</v>
      </c>
      <c r="O59" s="69"/>
      <c r="P59" s="33"/>
    </row>
    <row r="60" spans="1:16" s="13" customFormat="1" ht="15.7" customHeight="1" outlineLevel="1" x14ac:dyDescent="0.4">
      <c r="A60" s="21"/>
      <c r="B60" s="47" t="s">
        <v>44</v>
      </c>
      <c r="C60" s="102">
        <v>7221</v>
      </c>
      <c r="D60" s="85" t="s">
        <v>88</v>
      </c>
      <c r="E60" s="87">
        <v>27500</v>
      </c>
      <c r="F60" s="94"/>
      <c r="G60" s="94">
        <v>300000</v>
      </c>
      <c r="H60" s="96">
        <f>SUM(E60:G60)/C60</f>
        <v>45.353829109541614</v>
      </c>
      <c r="I60" s="94"/>
      <c r="J60" s="87">
        <v>15000</v>
      </c>
      <c r="K60" s="90"/>
      <c r="L60" s="90"/>
      <c r="M60" s="93">
        <f t="shared" si="10"/>
        <v>342500</v>
      </c>
      <c r="N60" s="99">
        <f>M60/C60</f>
        <v>47.431103725245812</v>
      </c>
      <c r="O60" s="69"/>
      <c r="P60" s="33"/>
    </row>
    <row r="61" spans="1:16" s="13" customFormat="1" ht="15.7" customHeight="1" outlineLevel="1" x14ac:dyDescent="0.4">
      <c r="A61" s="21"/>
      <c r="B61" s="47" t="s">
        <v>66</v>
      </c>
      <c r="C61" s="102">
        <v>12900</v>
      </c>
      <c r="D61" s="85" t="s">
        <v>87</v>
      </c>
      <c r="E61" s="94">
        <v>566686</v>
      </c>
      <c r="F61" s="94"/>
      <c r="G61" s="94"/>
      <c r="H61" s="96">
        <f>SUM(E61:G61)/C61</f>
        <v>43.929147286821703</v>
      </c>
      <c r="I61" s="94"/>
      <c r="J61" s="94">
        <v>54185</v>
      </c>
      <c r="K61" s="90"/>
      <c r="L61" s="90"/>
      <c r="M61" s="93">
        <f t="shared" si="10"/>
        <v>620871</v>
      </c>
      <c r="N61" s="99">
        <f>M61/C61</f>
        <v>48.129534883720929</v>
      </c>
      <c r="O61" s="69"/>
      <c r="P61" s="33"/>
    </row>
    <row r="62" spans="1:16" s="13" customFormat="1" ht="15.7" customHeight="1" outlineLevel="1" x14ac:dyDescent="0.4">
      <c r="A62" s="21"/>
      <c r="B62" s="47" t="s">
        <v>45</v>
      </c>
      <c r="C62" s="102">
        <v>25805</v>
      </c>
      <c r="D62" s="85" t="s">
        <v>87</v>
      </c>
      <c r="E62" s="94">
        <v>60000</v>
      </c>
      <c r="F62" s="94"/>
      <c r="G62" s="94">
        <v>2814709</v>
      </c>
      <c r="H62" s="96">
        <f>SUM(E62:G62)/C62</f>
        <v>111.40124006975392</v>
      </c>
      <c r="I62" s="94"/>
      <c r="J62" s="94">
        <v>103891</v>
      </c>
      <c r="K62" s="90"/>
      <c r="L62" s="90"/>
      <c r="M62" s="93">
        <f t="shared" si="10"/>
        <v>2978600</v>
      </c>
      <c r="N62" s="99">
        <f>M62/C62</f>
        <v>115.42724278240651</v>
      </c>
      <c r="O62" s="69"/>
      <c r="P62" s="33"/>
    </row>
    <row r="63" spans="1:16" s="13" customFormat="1" ht="15.7" customHeight="1" outlineLevel="1" x14ac:dyDescent="0.4">
      <c r="A63" s="21"/>
      <c r="B63" s="47" t="s">
        <v>46</v>
      </c>
      <c r="C63" s="102">
        <v>11541</v>
      </c>
      <c r="D63" s="85" t="s">
        <v>88</v>
      </c>
      <c r="E63" s="90">
        <v>1016160</v>
      </c>
      <c r="F63" s="90"/>
      <c r="G63" s="90"/>
      <c r="H63" s="96">
        <f>SUM(E63:G63)/C63</f>
        <v>88.047829477514952</v>
      </c>
      <c r="I63" s="90"/>
      <c r="J63" s="90">
        <v>48694</v>
      </c>
      <c r="K63" s="90"/>
      <c r="L63" s="90"/>
      <c r="M63" s="93">
        <f t="shared" si="10"/>
        <v>1064854</v>
      </c>
      <c r="N63" s="99">
        <f>M63/C63</f>
        <v>92.267047916125122</v>
      </c>
      <c r="O63" s="69"/>
      <c r="P63" s="33"/>
    </row>
    <row r="64" spans="1:16" s="13" customFormat="1" ht="15.7" customHeight="1" outlineLevel="1" x14ac:dyDescent="0.4">
      <c r="A64" s="21"/>
      <c r="B64" s="47" t="s">
        <v>47</v>
      </c>
      <c r="C64" s="102">
        <v>11762</v>
      </c>
      <c r="D64" s="85" t="s">
        <v>88</v>
      </c>
      <c r="E64" s="90">
        <v>342500</v>
      </c>
      <c r="F64" s="90"/>
      <c r="G64" s="90"/>
      <c r="H64" s="96">
        <f>SUM(E64:G64)/C64</f>
        <v>29.119197415405544</v>
      </c>
      <c r="I64" s="90"/>
      <c r="J64" s="90">
        <v>48428</v>
      </c>
      <c r="K64" s="90"/>
      <c r="L64" s="90"/>
      <c r="M64" s="93">
        <f t="shared" si="10"/>
        <v>390928</v>
      </c>
      <c r="N64" s="99">
        <f>M64/C64</f>
        <v>33.23652440061214</v>
      </c>
      <c r="O64" s="69"/>
      <c r="P64" s="33"/>
    </row>
    <row r="65" spans="1:16" s="13" customFormat="1" ht="15.7" customHeight="1" x14ac:dyDescent="0.4">
      <c r="A65" s="21"/>
      <c r="B65" s="23" t="s">
        <v>64</v>
      </c>
      <c r="C65" s="84">
        <f>SUM(C57:C64)</f>
        <v>98873</v>
      </c>
      <c r="D65" s="70"/>
      <c r="E65" s="91">
        <f>SUM(E57:E64)</f>
        <v>3025589</v>
      </c>
      <c r="F65" s="91">
        <f t="shared" ref="F65:M65" si="11">SUM(F57:F64)</f>
        <v>0</v>
      </c>
      <c r="G65" s="91">
        <f t="shared" si="11"/>
        <v>3197535</v>
      </c>
      <c r="H65" s="96">
        <f>SUM(E65:G65)/C65</f>
        <v>62.940580340436725</v>
      </c>
      <c r="I65" s="91"/>
      <c r="J65" s="91">
        <f t="shared" si="11"/>
        <v>417413</v>
      </c>
      <c r="K65" s="91">
        <f t="shared" si="11"/>
        <v>0</v>
      </c>
      <c r="L65" s="91"/>
      <c r="M65" s="91">
        <f t="shared" si="11"/>
        <v>6640537</v>
      </c>
      <c r="N65" s="99">
        <f>M65/C65</f>
        <v>67.162288996996153</v>
      </c>
      <c r="O65" s="70"/>
      <c r="P65" s="33"/>
    </row>
    <row r="66" spans="1:16" ht="15.7" customHeight="1" x14ac:dyDescent="0.4">
      <c r="A66" s="24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3"/>
      <c r="P66" s="5"/>
    </row>
    <row r="67" spans="1:16" ht="15.7" customHeight="1" x14ac:dyDescent="0.6">
      <c r="A67" s="24"/>
      <c r="B67" s="31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3"/>
      <c r="P67" s="5"/>
    </row>
    <row r="68" spans="1:16" ht="15.7" customHeight="1" x14ac:dyDescent="0.4">
      <c r="A68" s="24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5"/>
    </row>
    <row r="69" spans="1:16" ht="15.7" customHeight="1" x14ac:dyDescent="0.4">
      <c r="A69" s="24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5"/>
    </row>
    <row r="70" spans="1:16" ht="15.7" customHeight="1" x14ac:dyDescent="0.4">
      <c r="A70" s="19"/>
      <c r="B70" s="46"/>
      <c r="C70" s="29"/>
      <c r="D70" s="66"/>
      <c r="E70" s="106" t="s">
        <v>73</v>
      </c>
      <c r="F70" s="107"/>
      <c r="G70" s="107"/>
      <c r="H70" s="107"/>
      <c r="I70" s="29"/>
      <c r="J70" s="106" t="s">
        <v>80</v>
      </c>
      <c r="K70" s="107"/>
      <c r="L70" s="29"/>
      <c r="M70" s="106" t="s">
        <v>81</v>
      </c>
      <c r="N70" s="107"/>
      <c r="O70" s="81"/>
      <c r="P70" s="45"/>
    </row>
    <row r="71" spans="1:16" s="7" customFormat="1" ht="15.7" customHeight="1" x14ac:dyDescent="0.45">
      <c r="A71" s="98" t="s">
        <v>48</v>
      </c>
      <c r="B71" s="26"/>
      <c r="C71" s="67" t="s">
        <v>79</v>
      </c>
      <c r="D71" s="67" t="s">
        <v>78</v>
      </c>
      <c r="E71" s="67" t="s">
        <v>74</v>
      </c>
      <c r="F71" s="67" t="s">
        <v>75</v>
      </c>
      <c r="G71" s="67" t="s">
        <v>76</v>
      </c>
      <c r="H71" s="67" t="s">
        <v>77</v>
      </c>
      <c r="I71" s="54"/>
      <c r="J71" s="54" t="s">
        <v>82</v>
      </c>
      <c r="K71" s="54" t="s">
        <v>83</v>
      </c>
      <c r="L71" s="54"/>
      <c r="M71" s="54" t="s">
        <v>71</v>
      </c>
      <c r="N71" s="55" t="s">
        <v>84</v>
      </c>
      <c r="O71" s="54"/>
      <c r="P71" s="37"/>
    </row>
    <row r="72" spans="1:16" s="2" customFormat="1" ht="15.7" customHeight="1" outlineLevel="1" x14ac:dyDescent="0.4">
      <c r="A72" s="20"/>
      <c r="B72" s="49" t="s">
        <v>49</v>
      </c>
      <c r="C72" s="102">
        <v>9548</v>
      </c>
      <c r="D72" s="85" t="s">
        <v>87</v>
      </c>
      <c r="E72" s="90">
        <v>413317</v>
      </c>
      <c r="F72" s="90"/>
      <c r="G72" s="90">
        <v>8000</v>
      </c>
      <c r="H72" s="89">
        <f>SUM(E72:G72)/C72</f>
        <v>44.126204440720571</v>
      </c>
      <c r="I72" s="90"/>
      <c r="J72" s="90"/>
      <c r="K72" s="90"/>
      <c r="L72" s="90"/>
      <c r="M72" s="90">
        <f t="shared" ref="M72:M88" si="12">SUM(E72:G72,J72:K72)</f>
        <v>421317</v>
      </c>
      <c r="N72" s="100">
        <f>M72/C72</f>
        <v>44.126204440720571</v>
      </c>
      <c r="O72" s="69"/>
      <c r="P72" s="38"/>
    </row>
    <row r="73" spans="1:16" ht="15.7" customHeight="1" outlineLevel="1" x14ac:dyDescent="0.4">
      <c r="A73" s="21"/>
      <c r="B73" s="47" t="s">
        <v>50</v>
      </c>
      <c r="C73" s="102">
        <v>12920</v>
      </c>
      <c r="D73" s="85" t="s">
        <v>87</v>
      </c>
      <c r="E73" s="90"/>
      <c r="F73" s="90"/>
      <c r="G73" s="90">
        <v>923630</v>
      </c>
      <c r="H73" s="89">
        <f>SUM(E73:G73)/C73</f>
        <v>71.488390092879257</v>
      </c>
      <c r="I73" s="90"/>
      <c r="J73" s="90"/>
      <c r="K73" s="90"/>
      <c r="L73" s="90"/>
      <c r="M73" s="90">
        <f t="shared" si="12"/>
        <v>923630</v>
      </c>
      <c r="N73" s="100">
        <f>M73/C73</f>
        <v>71.488390092879257</v>
      </c>
      <c r="O73" s="69"/>
      <c r="P73" s="39"/>
    </row>
    <row r="74" spans="1:16" ht="15.7" customHeight="1" outlineLevel="1" x14ac:dyDescent="0.4">
      <c r="A74" s="21"/>
      <c r="B74" s="47" t="s">
        <v>69</v>
      </c>
      <c r="C74" s="102">
        <v>2981</v>
      </c>
      <c r="D74" s="85" t="s">
        <v>87</v>
      </c>
      <c r="E74" s="90">
        <v>303796</v>
      </c>
      <c r="F74" s="90"/>
      <c r="G74" s="90">
        <v>8000</v>
      </c>
      <c r="H74" s="89">
        <f>SUM(E74:G74)/C74</f>
        <v>104.59443139885944</v>
      </c>
      <c r="I74" s="90"/>
      <c r="J74" s="90"/>
      <c r="K74" s="90"/>
      <c r="L74" s="90"/>
      <c r="M74" s="90">
        <f t="shared" si="12"/>
        <v>311796</v>
      </c>
      <c r="N74" s="100">
        <f>M74/C74</f>
        <v>104.59443139885944</v>
      </c>
      <c r="O74" s="69"/>
      <c r="P74" s="39"/>
    </row>
    <row r="75" spans="1:16" ht="15.7" customHeight="1" outlineLevel="1" x14ac:dyDescent="0.4">
      <c r="A75" s="21"/>
      <c r="B75" s="47" t="s">
        <v>51</v>
      </c>
      <c r="C75" s="102">
        <v>24069</v>
      </c>
      <c r="D75" s="85" t="s">
        <v>87</v>
      </c>
      <c r="E75" s="90">
        <v>1049924</v>
      </c>
      <c r="F75" s="90"/>
      <c r="G75" s="90">
        <v>23000</v>
      </c>
      <c r="H75" s="89">
        <f>SUM(E75:G75)/C75</f>
        <v>44.577007769329846</v>
      </c>
      <c r="I75" s="90"/>
      <c r="J75" s="90"/>
      <c r="K75" s="90"/>
      <c r="L75" s="90"/>
      <c r="M75" s="90">
        <f t="shared" si="12"/>
        <v>1072924</v>
      </c>
      <c r="N75" s="100">
        <f>M75/C75</f>
        <v>44.577007769329846</v>
      </c>
      <c r="O75" s="69"/>
      <c r="P75" s="39"/>
    </row>
    <row r="76" spans="1:16" ht="15.7" customHeight="1" outlineLevel="1" x14ac:dyDescent="0.4">
      <c r="A76" s="21"/>
      <c r="B76" s="47" t="s">
        <v>52</v>
      </c>
      <c r="C76" s="102">
        <v>13256</v>
      </c>
      <c r="D76" s="85" t="s">
        <v>87</v>
      </c>
      <c r="E76" s="90"/>
      <c r="F76" s="90"/>
      <c r="G76" s="90">
        <v>1015768</v>
      </c>
      <c r="H76" s="89">
        <f>SUM(E76:G76)/C76</f>
        <v>76.627036813518401</v>
      </c>
      <c r="I76" s="90"/>
      <c r="J76" s="90"/>
      <c r="K76" s="90"/>
      <c r="L76" s="90"/>
      <c r="M76" s="90">
        <f t="shared" si="12"/>
        <v>1015768</v>
      </c>
      <c r="N76" s="100">
        <f>M76/C76</f>
        <v>76.627036813518401</v>
      </c>
      <c r="O76" s="69"/>
      <c r="P76" s="39"/>
    </row>
    <row r="77" spans="1:16" ht="15.7" customHeight="1" outlineLevel="1" x14ac:dyDescent="0.4">
      <c r="A77" s="21"/>
      <c r="B77" s="47" t="s">
        <v>53</v>
      </c>
      <c r="C77" s="102">
        <v>1650</v>
      </c>
      <c r="D77" s="85" t="s">
        <v>88</v>
      </c>
      <c r="E77" s="90">
        <v>152500</v>
      </c>
      <c r="F77" s="90"/>
      <c r="G77" s="90"/>
      <c r="H77" s="89">
        <f>SUM(E77:G77)/C77</f>
        <v>92.424242424242422</v>
      </c>
      <c r="I77" s="90"/>
      <c r="J77" s="90"/>
      <c r="K77" s="90"/>
      <c r="L77" s="90"/>
      <c r="M77" s="90">
        <f t="shared" si="12"/>
        <v>152500</v>
      </c>
      <c r="N77" s="100">
        <f>M77/C77</f>
        <v>92.424242424242422</v>
      </c>
      <c r="O77" s="69"/>
      <c r="P77" s="39"/>
    </row>
    <row r="78" spans="1:16" ht="15.7" customHeight="1" outlineLevel="1" x14ac:dyDescent="0.4">
      <c r="A78" s="21"/>
      <c r="B78" s="47" t="s">
        <v>54</v>
      </c>
      <c r="C78" s="102">
        <v>14407</v>
      </c>
      <c r="D78" s="85" t="s">
        <v>88</v>
      </c>
      <c r="E78" s="90">
        <v>656000</v>
      </c>
      <c r="F78" s="90"/>
      <c r="G78" s="90"/>
      <c r="H78" s="89">
        <f>SUM(E78:G78)/C78</f>
        <v>45.5334212535573</v>
      </c>
      <c r="I78" s="90"/>
      <c r="J78" s="90"/>
      <c r="K78" s="90"/>
      <c r="L78" s="90"/>
      <c r="M78" s="90">
        <f t="shared" si="12"/>
        <v>656000</v>
      </c>
      <c r="N78" s="100">
        <f>M78/C78</f>
        <v>45.5334212535573</v>
      </c>
      <c r="O78" s="69"/>
      <c r="P78" s="39"/>
    </row>
    <row r="79" spans="1:16" ht="15.7" customHeight="1" outlineLevel="1" x14ac:dyDescent="0.4">
      <c r="A79" s="21"/>
      <c r="B79" s="47" t="s">
        <v>86</v>
      </c>
      <c r="C79" s="102">
        <v>4226</v>
      </c>
      <c r="D79" s="85" t="s">
        <v>88</v>
      </c>
      <c r="E79" s="90">
        <v>168142</v>
      </c>
      <c r="F79" s="90"/>
      <c r="G79" s="90">
        <v>5600</v>
      </c>
      <c r="H79" s="89">
        <f>SUM(E79:G79)/C79</f>
        <v>41.112636062470422</v>
      </c>
      <c r="I79" s="90"/>
      <c r="J79" s="90"/>
      <c r="K79" s="90"/>
      <c r="L79" s="90"/>
      <c r="M79" s="90">
        <f t="shared" si="12"/>
        <v>173742</v>
      </c>
      <c r="N79" s="100">
        <f>M79/C79</f>
        <v>41.112636062470422</v>
      </c>
      <c r="O79" s="69"/>
      <c r="P79" s="39"/>
    </row>
    <row r="80" spans="1:16" ht="15.7" customHeight="1" outlineLevel="1" x14ac:dyDescent="0.4">
      <c r="A80" s="21"/>
      <c r="B80" s="47" t="s">
        <v>55</v>
      </c>
      <c r="C80" s="102">
        <v>2866</v>
      </c>
      <c r="D80" s="85" t="s">
        <v>88</v>
      </c>
      <c r="E80" s="90">
        <v>182000</v>
      </c>
      <c r="F80" s="90"/>
      <c r="G80" s="90">
        <v>3500</v>
      </c>
      <c r="H80" s="89">
        <f>SUM(E80:G80)/C80</f>
        <v>64.724354501046761</v>
      </c>
      <c r="I80" s="90"/>
      <c r="J80" s="90"/>
      <c r="K80" s="90"/>
      <c r="L80" s="90"/>
      <c r="M80" s="90">
        <f t="shared" si="12"/>
        <v>185500</v>
      </c>
      <c r="N80" s="100">
        <f>M80/C80</f>
        <v>64.724354501046761</v>
      </c>
      <c r="O80" s="69"/>
      <c r="P80" s="39"/>
    </row>
    <row r="81" spans="1:239" ht="15.7" customHeight="1" outlineLevel="1" x14ac:dyDescent="0.4">
      <c r="A81" s="21"/>
      <c r="B81" s="47" t="s">
        <v>56</v>
      </c>
      <c r="C81" s="103">
        <v>275</v>
      </c>
      <c r="D81" s="85" t="s">
        <v>88</v>
      </c>
      <c r="E81" s="90">
        <v>54750</v>
      </c>
      <c r="F81" s="90"/>
      <c r="G81" s="90">
        <v>700</v>
      </c>
      <c r="H81" s="89">
        <f>SUM(E81:G81)/C81</f>
        <v>201.63636363636363</v>
      </c>
      <c r="I81" s="90"/>
      <c r="J81" s="90"/>
      <c r="K81" s="90"/>
      <c r="L81" s="90"/>
      <c r="M81" s="90">
        <f t="shared" si="12"/>
        <v>55450</v>
      </c>
      <c r="N81" s="100">
        <f>M81/C81</f>
        <v>201.63636363636363</v>
      </c>
      <c r="O81" s="69"/>
      <c r="P81" s="39"/>
    </row>
    <row r="82" spans="1:239" ht="15.7" customHeight="1" outlineLevel="1" x14ac:dyDescent="0.4">
      <c r="A82" s="21"/>
      <c r="B82" s="47" t="s">
        <v>57</v>
      </c>
      <c r="C82" s="102">
        <v>8222</v>
      </c>
      <c r="D82" s="85" t="s">
        <v>87</v>
      </c>
      <c r="E82" s="90">
        <v>468739</v>
      </c>
      <c r="F82" s="90"/>
      <c r="G82" s="90"/>
      <c r="H82" s="89">
        <f>SUM(E82:G82)/C82</f>
        <v>57.010338117246413</v>
      </c>
      <c r="I82" s="90"/>
      <c r="J82" s="90"/>
      <c r="K82" s="90"/>
      <c r="L82" s="90"/>
      <c r="M82" s="90">
        <f t="shared" si="12"/>
        <v>468739</v>
      </c>
      <c r="N82" s="100">
        <f>M82/C82</f>
        <v>57.010338117246413</v>
      </c>
      <c r="O82" s="69"/>
      <c r="P82" s="39"/>
    </row>
    <row r="83" spans="1:239" ht="15.7" customHeight="1" outlineLevel="1" x14ac:dyDescent="0.4">
      <c r="A83" s="21"/>
      <c r="B83" s="47" t="s">
        <v>58</v>
      </c>
      <c r="C83" s="102">
        <v>5782</v>
      </c>
      <c r="D83" s="85" t="s">
        <v>87</v>
      </c>
      <c r="E83" s="90">
        <v>329000</v>
      </c>
      <c r="F83" s="90"/>
      <c r="G83" s="90"/>
      <c r="H83" s="89">
        <f>SUM(E83:G83)/C83</f>
        <v>56.900726392251819</v>
      </c>
      <c r="I83" s="90"/>
      <c r="J83" s="90"/>
      <c r="K83" s="90"/>
      <c r="L83" s="90"/>
      <c r="M83" s="90">
        <f t="shared" si="12"/>
        <v>329000</v>
      </c>
      <c r="N83" s="100">
        <f>M83/C83</f>
        <v>56.900726392251819</v>
      </c>
      <c r="O83" s="69"/>
      <c r="P83" s="39"/>
    </row>
    <row r="84" spans="1:239" ht="15.7" customHeight="1" outlineLevel="1" x14ac:dyDescent="0.4">
      <c r="A84" s="21"/>
      <c r="B84" s="47" t="s">
        <v>59</v>
      </c>
      <c r="C84" s="102">
        <v>19038</v>
      </c>
      <c r="D84" s="85" t="s">
        <v>87</v>
      </c>
      <c r="E84" s="90">
        <v>617796</v>
      </c>
      <c r="F84" s="90"/>
      <c r="G84" s="90"/>
      <c r="H84" s="89">
        <f>SUM(E84:G84)/C84</f>
        <v>32.45067759218405</v>
      </c>
      <c r="I84" s="90"/>
      <c r="J84" s="90"/>
      <c r="K84" s="90"/>
      <c r="L84" s="90"/>
      <c r="M84" s="90">
        <f t="shared" si="12"/>
        <v>617796</v>
      </c>
      <c r="N84" s="100">
        <f>M84/C84</f>
        <v>32.45067759218405</v>
      </c>
      <c r="O84" s="69"/>
      <c r="P84" s="39"/>
    </row>
    <row r="85" spans="1:239" ht="15.7" customHeight="1" outlineLevel="1" x14ac:dyDescent="0.4">
      <c r="A85" s="21"/>
      <c r="B85" s="47" t="s">
        <v>60</v>
      </c>
      <c r="C85" s="102">
        <v>5658</v>
      </c>
      <c r="D85" s="85" t="s">
        <v>87</v>
      </c>
      <c r="E85" s="90">
        <v>296656</v>
      </c>
      <c r="F85" s="90"/>
      <c r="G85" s="90"/>
      <c r="H85" s="89">
        <f>SUM(E85:G85)/C85</f>
        <v>52.43124779073878</v>
      </c>
      <c r="I85" s="90"/>
      <c r="J85" s="90"/>
      <c r="K85" s="90"/>
      <c r="L85" s="90"/>
      <c r="M85" s="90">
        <f t="shared" si="12"/>
        <v>296656</v>
      </c>
      <c r="N85" s="100">
        <f>M85/C85</f>
        <v>52.43124779073878</v>
      </c>
      <c r="O85" s="69"/>
      <c r="P85" s="39"/>
    </row>
    <row r="86" spans="1:239" ht="15.7" customHeight="1" outlineLevel="1" x14ac:dyDescent="0.4">
      <c r="A86" s="21"/>
      <c r="B86" s="47" t="s">
        <v>61</v>
      </c>
      <c r="C86" s="102">
        <v>12660</v>
      </c>
      <c r="D86" s="85" t="s">
        <v>87</v>
      </c>
      <c r="E86" s="90">
        <v>345375</v>
      </c>
      <c r="F86" s="90"/>
      <c r="G86" s="90">
        <v>13000</v>
      </c>
      <c r="H86" s="89">
        <f>SUM(E86:G86)/C86</f>
        <v>28.307661927330173</v>
      </c>
      <c r="I86" s="90"/>
      <c r="J86" s="90"/>
      <c r="K86" s="90"/>
      <c r="L86" s="90"/>
      <c r="M86" s="90">
        <f t="shared" si="12"/>
        <v>358375</v>
      </c>
      <c r="N86" s="100">
        <f>M86/C86</f>
        <v>28.307661927330173</v>
      </c>
      <c r="O86" s="69"/>
      <c r="P86" s="39"/>
    </row>
    <row r="87" spans="1:239" ht="15.7" customHeight="1" outlineLevel="1" x14ac:dyDescent="0.4">
      <c r="A87" s="21"/>
      <c r="B87" s="47" t="s">
        <v>62</v>
      </c>
      <c r="C87" s="102">
        <v>3197</v>
      </c>
      <c r="D87" s="85" t="s">
        <v>87</v>
      </c>
      <c r="E87" s="90">
        <v>228563</v>
      </c>
      <c r="F87" s="90"/>
      <c r="G87" s="90">
        <v>3300</v>
      </c>
      <c r="H87" s="89">
        <f>SUM(E87:G87)/C87</f>
        <v>72.525179856115102</v>
      </c>
      <c r="I87" s="90"/>
      <c r="J87" s="90"/>
      <c r="K87" s="90"/>
      <c r="L87" s="90"/>
      <c r="M87" s="90">
        <f t="shared" si="12"/>
        <v>231863</v>
      </c>
      <c r="N87" s="100">
        <f>M87/C87</f>
        <v>72.525179856115102</v>
      </c>
      <c r="O87" s="69"/>
      <c r="P87" s="39"/>
    </row>
    <row r="88" spans="1:239" ht="15.7" customHeight="1" outlineLevel="1" x14ac:dyDescent="0.4">
      <c r="A88" s="21"/>
      <c r="B88" s="47" t="s">
        <v>63</v>
      </c>
      <c r="C88" s="102">
        <v>6287</v>
      </c>
      <c r="D88" s="85" t="s">
        <v>87</v>
      </c>
      <c r="E88" s="90">
        <v>596894</v>
      </c>
      <c r="F88" s="90"/>
      <c r="G88" s="90">
        <v>6900</v>
      </c>
      <c r="H88" s="89">
        <f>SUM(E88:G88)/C88</f>
        <v>96.038492126610464</v>
      </c>
      <c r="I88" s="90"/>
      <c r="J88" s="90"/>
      <c r="K88" s="90"/>
      <c r="L88" s="90"/>
      <c r="M88" s="90">
        <f t="shared" si="12"/>
        <v>603794</v>
      </c>
      <c r="N88" s="100">
        <f>M88/C88</f>
        <v>96.038492126610464</v>
      </c>
      <c r="O88" s="69"/>
      <c r="P88" s="39"/>
    </row>
    <row r="89" spans="1:239" ht="15.7" customHeight="1" x14ac:dyDescent="0.4">
      <c r="A89" s="21"/>
      <c r="B89" s="23" t="s">
        <v>64</v>
      </c>
      <c r="C89" s="70">
        <f>SUM(C72:C88)</f>
        <v>147042</v>
      </c>
      <c r="D89" s="70"/>
      <c r="E89" s="91">
        <f t="shared" ref="E89:M89" si="13">SUM(E72:E88)</f>
        <v>5863452</v>
      </c>
      <c r="F89" s="91">
        <f t="shared" si="13"/>
        <v>0</v>
      </c>
      <c r="G89" s="91">
        <f t="shared" si="13"/>
        <v>2011398</v>
      </c>
      <c r="H89" s="89">
        <f>SUM(E89:G89)/C89</f>
        <v>53.555106704206963</v>
      </c>
      <c r="I89" s="91"/>
      <c r="J89" s="91">
        <f t="shared" si="13"/>
        <v>0</v>
      </c>
      <c r="K89" s="91">
        <f t="shared" si="13"/>
        <v>0</v>
      </c>
      <c r="L89" s="91"/>
      <c r="M89" s="91">
        <f t="shared" si="13"/>
        <v>7874850</v>
      </c>
      <c r="N89" s="100">
        <f>M89/C89</f>
        <v>53.555106704206963</v>
      </c>
      <c r="O89" s="70"/>
      <c r="P89" s="43"/>
    </row>
    <row r="90" spans="1:239" ht="15.7" customHeight="1" x14ac:dyDescent="0.6">
      <c r="A90" s="21"/>
      <c r="B90" s="53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100"/>
      <c r="O90" s="70"/>
      <c r="P90" s="35"/>
    </row>
    <row r="91" spans="1:239" s="10" customFormat="1" ht="15.7" customHeight="1" x14ac:dyDescent="0.4">
      <c r="A91" s="27"/>
      <c r="B91" s="50" t="s">
        <v>65</v>
      </c>
      <c r="C91" s="27">
        <f>SUM(C15+C45+C55+C65+C89)</f>
        <v>619530</v>
      </c>
      <c r="D91" s="27"/>
      <c r="E91" s="95">
        <f>SUM(E15+E45+E55+E65+E89)</f>
        <v>26483754</v>
      </c>
      <c r="F91" s="95">
        <f>SUM(F15+F45+F55+F65+F89)</f>
        <v>163563</v>
      </c>
      <c r="G91" s="95">
        <f>SUM(G15+G45+G55+G65+G89)</f>
        <v>8096936</v>
      </c>
      <c r="H91" s="97">
        <f>SUM(E91:G91)/C91</f>
        <v>56.081631236582574</v>
      </c>
      <c r="I91" s="95"/>
      <c r="J91" s="95">
        <f>SUM(J15+J45+J55+J65+J89)</f>
        <v>842279</v>
      </c>
      <c r="K91" s="95">
        <f>SUM(K15+K45+K55+K65+K89)</f>
        <v>0</v>
      </c>
      <c r="L91" s="95"/>
      <c r="M91" s="95">
        <f>SUM(M15+M45+M55+M65+M89)</f>
        <v>35586532</v>
      </c>
      <c r="N91" s="97">
        <f>M91/C91</f>
        <v>57.4411763756396</v>
      </c>
      <c r="O91" s="80"/>
      <c r="P91" s="44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  <c r="FY91" s="11"/>
      <c r="FZ91" s="11"/>
      <c r="GA91" s="11"/>
      <c r="GB91" s="11"/>
      <c r="GC91" s="11"/>
      <c r="GD91" s="11"/>
      <c r="GE91" s="11"/>
      <c r="GF91" s="11"/>
      <c r="GG91" s="11"/>
      <c r="GH91" s="11"/>
      <c r="GI91" s="11"/>
      <c r="GJ91" s="11"/>
      <c r="GK91" s="11"/>
      <c r="GL91" s="11"/>
      <c r="GM91" s="11"/>
      <c r="GN91" s="11"/>
      <c r="GO91" s="11"/>
      <c r="GP91" s="11"/>
      <c r="GQ91" s="11"/>
      <c r="GR91" s="11"/>
      <c r="GS91" s="11"/>
      <c r="GT91" s="11"/>
      <c r="GU91" s="11"/>
      <c r="GV91" s="11"/>
      <c r="GW91" s="11"/>
      <c r="GX91" s="11"/>
      <c r="GY91" s="11"/>
      <c r="GZ91" s="11"/>
      <c r="HA91" s="11"/>
      <c r="HB91" s="11"/>
      <c r="HC91" s="11"/>
      <c r="HD91" s="11"/>
      <c r="HE91" s="11"/>
      <c r="HF91" s="11"/>
      <c r="HG91" s="11"/>
      <c r="HH91" s="11"/>
      <c r="HI91" s="11"/>
      <c r="HJ91" s="11"/>
      <c r="HK91" s="11"/>
      <c r="HL91" s="11"/>
      <c r="HM91" s="11"/>
      <c r="HN91" s="11"/>
      <c r="HO91" s="11"/>
      <c r="HP91" s="11"/>
      <c r="HQ91" s="11"/>
      <c r="HR91" s="11"/>
      <c r="HS91" s="11"/>
      <c r="HT91" s="11"/>
      <c r="HU91" s="11"/>
      <c r="HV91" s="11"/>
      <c r="HW91" s="11"/>
      <c r="HX91" s="11"/>
      <c r="HY91" s="11"/>
      <c r="HZ91" s="11"/>
      <c r="IA91" s="11"/>
      <c r="IB91" s="11"/>
      <c r="IC91" s="11"/>
      <c r="ID91" s="11"/>
      <c r="IE91" s="11"/>
    </row>
    <row r="92" spans="1:239" ht="15.7" customHeight="1" x14ac:dyDescent="0.4">
      <c r="A92" s="25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5"/>
    </row>
    <row r="93" spans="1:239" ht="15.7" customHeight="1" x14ac:dyDescent="0.4">
      <c r="A93" s="25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5"/>
    </row>
    <row r="94" spans="1:239" ht="15.7" customHeight="1" x14ac:dyDescent="0.4">
      <c r="A94" s="25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5"/>
    </row>
    <row r="95" spans="1:239" ht="15.7" customHeight="1" x14ac:dyDescent="0.4">
      <c r="A95" s="25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5"/>
    </row>
    <row r="96" spans="1:239" ht="15.7" customHeight="1" x14ac:dyDescent="0.4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5"/>
    </row>
    <row r="97" spans="3:16" ht="15.7" customHeight="1" x14ac:dyDescent="0.4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5"/>
    </row>
    <row r="98" spans="3:16" ht="15.7" customHeight="1" x14ac:dyDescent="0.4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5"/>
    </row>
    <row r="99" spans="3:16" ht="15.7" customHeight="1" x14ac:dyDescent="0.4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5"/>
    </row>
    <row r="100" spans="3:16" ht="15.7" customHeight="1" x14ac:dyDescent="0.4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5"/>
    </row>
    <row r="101" spans="3:16" ht="15.7" customHeight="1" x14ac:dyDescent="0.4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5"/>
    </row>
    <row r="102" spans="3:16" ht="15.7" customHeight="1" x14ac:dyDescent="0.4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5"/>
    </row>
    <row r="103" spans="3:16" ht="15.7" customHeight="1" x14ac:dyDescent="0.4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5"/>
    </row>
    <row r="104" spans="3:16" ht="15.7" customHeight="1" x14ac:dyDescent="0.4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5"/>
    </row>
    <row r="105" spans="3:16" ht="15.7" customHeight="1" x14ac:dyDescent="0.4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5"/>
    </row>
    <row r="106" spans="3:16" ht="15.7" customHeight="1" x14ac:dyDescent="0.4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5"/>
    </row>
    <row r="107" spans="3:16" ht="15.7" customHeight="1" x14ac:dyDescent="0.4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5"/>
    </row>
    <row r="108" spans="3:16" ht="15.7" customHeight="1" x14ac:dyDescent="0.4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5"/>
    </row>
    <row r="109" spans="3:16" ht="15.7" customHeight="1" x14ac:dyDescent="0.4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5"/>
    </row>
    <row r="110" spans="3:16" ht="15.7" customHeight="1" x14ac:dyDescent="0.4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5"/>
    </row>
    <row r="111" spans="3:16" ht="15.7" customHeight="1" x14ac:dyDescent="0.4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5"/>
    </row>
    <row r="112" spans="3:16" ht="15.7" customHeight="1" x14ac:dyDescent="0.4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5"/>
    </row>
    <row r="113" spans="3:16" ht="15.7" customHeight="1" x14ac:dyDescent="0.4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5"/>
    </row>
    <row r="114" spans="3:16" ht="15.7" customHeight="1" x14ac:dyDescent="0.4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5"/>
    </row>
    <row r="115" spans="3:16" ht="15.7" customHeight="1" x14ac:dyDescent="0.4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5"/>
    </row>
    <row r="116" spans="3:16" ht="15.7" customHeight="1" x14ac:dyDescent="0.4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5"/>
    </row>
    <row r="117" spans="3:16" ht="15.7" customHeight="1" x14ac:dyDescent="0.4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5"/>
    </row>
    <row r="118" spans="3:16" ht="15.7" customHeight="1" x14ac:dyDescent="0.4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5"/>
    </row>
    <row r="119" spans="3:16" ht="15.7" customHeight="1" x14ac:dyDescent="0.4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5"/>
    </row>
    <row r="120" spans="3:16" x14ac:dyDescent="0.4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5"/>
    </row>
    <row r="121" spans="3:16" x14ac:dyDescent="0.4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5"/>
    </row>
    <row r="122" spans="3:16" x14ac:dyDescent="0.4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5"/>
    </row>
    <row r="123" spans="3:16" x14ac:dyDescent="0.4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5"/>
    </row>
    <row r="124" spans="3:16" x14ac:dyDescent="0.4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5"/>
    </row>
    <row r="125" spans="3:16" x14ac:dyDescent="0.4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5"/>
    </row>
    <row r="126" spans="3:16" x14ac:dyDescent="0.4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5"/>
    </row>
    <row r="127" spans="3:16" x14ac:dyDescent="0.4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5"/>
    </row>
    <row r="128" spans="3:16" x14ac:dyDescent="0.4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5"/>
    </row>
    <row r="129" spans="3:16" x14ac:dyDescent="0.4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5"/>
    </row>
    <row r="130" spans="3:16" x14ac:dyDescent="0.4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5"/>
    </row>
    <row r="131" spans="3:16" x14ac:dyDescent="0.4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5"/>
    </row>
    <row r="132" spans="3:16" x14ac:dyDescent="0.4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5"/>
    </row>
    <row r="133" spans="3:16" x14ac:dyDescent="0.4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5"/>
    </row>
    <row r="134" spans="3:16" x14ac:dyDescent="0.4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5"/>
    </row>
    <row r="135" spans="3:16" x14ac:dyDescent="0.4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5"/>
    </row>
    <row r="136" spans="3:16" x14ac:dyDescent="0.4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5"/>
    </row>
    <row r="137" spans="3:16" x14ac:dyDescent="0.4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5"/>
    </row>
    <row r="138" spans="3:16" x14ac:dyDescent="0.4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5"/>
    </row>
    <row r="139" spans="3:16" x14ac:dyDescent="0.4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5"/>
    </row>
    <row r="140" spans="3:16" x14ac:dyDescent="0.4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5"/>
    </row>
    <row r="141" spans="3:16" x14ac:dyDescent="0.4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5"/>
    </row>
    <row r="142" spans="3:16" x14ac:dyDescent="0.4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5"/>
    </row>
    <row r="143" spans="3:16" x14ac:dyDescent="0.4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5"/>
    </row>
    <row r="144" spans="3:16" x14ac:dyDescent="0.4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5"/>
    </row>
    <row r="145" spans="3:16" x14ac:dyDescent="0.4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5"/>
    </row>
    <row r="146" spans="3:16" x14ac:dyDescent="0.4">
      <c r="C146" s="6"/>
    </row>
    <row r="147" spans="3:16" x14ac:dyDescent="0.4">
      <c r="C147" s="6"/>
    </row>
    <row r="148" spans="3:16" x14ac:dyDescent="0.4">
      <c r="C148" s="6"/>
    </row>
    <row r="149" spans="3:16" x14ac:dyDescent="0.4">
      <c r="C149" s="6"/>
    </row>
    <row r="150" spans="3:16" x14ac:dyDescent="0.4">
      <c r="C150" s="6"/>
    </row>
    <row r="151" spans="3:16" x14ac:dyDescent="0.4">
      <c r="C151" s="6"/>
    </row>
    <row r="152" spans="3:16" x14ac:dyDescent="0.4">
      <c r="C152" s="6"/>
    </row>
    <row r="153" spans="3:16" x14ac:dyDescent="0.4">
      <c r="C153" s="6"/>
    </row>
    <row r="154" spans="3:16" x14ac:dyDescent="0.4">
      <c r="C154" s="6"/>
    </row>
    <row r="155" spans="3:16" x14ac:dyDescent="0.4">
      <c r="C155" s="6"/>
    </row>
    <row r="156" spans="3:16" x14ac:dyDescent="0.4">
      <c r="C156" s="6"/>
    </row>
    <row r="157" spans="3:16" x14ac:dyDescent="0.4">
      <c r="C157" s="6"/>
    </row>
    <row r="158" spans="3:16" x14ac:dyDescent="0.4">
      <c r="C158" s="6"/>
    </row>
    <row r="159" spans="3:16" x14ac:dyDescent="0.4">
      <c r="C159" s="6"/>
    </row>
    <row r="160" spans="3:16" x14ac:dyDescent="0.4">
      <c r="C160" s="6"/>
    </row>
    <row r="161" spans="3:3" x14ac:dyDescent="0.4">
      <c r="C161" s="6"/>
    </row>
    <row r="162" spans="3:3" x14ac:dyDescent="0.4">
      <c r="C162" s="6"/>
    </row>
    <row r="163" spans="3:3" x14ac:dyDescent="0.4">
      <c r="C163" s="6"/>
    </row>
    <row r="164" spans="3:3" x14ac:dyDescent="0.4">
      <c r="C164" s="6"/>
    </row>
    <row r="165" spans="3:3" x14ac:dyDescent="0.4">
      <c r="C165" s="6"/>
    </row>
    <row r="166" spans="3:3" x14ac:dyDescent="0.4">
      <c r="C166" s="6"/>
    </row>
    <row r="167" spans="3:3" x14ac:dyDescent="0.4">
      <c r="C167" s="6"/>
    </row>
    <row r="168" spans="3:3" x14ac:dyDescent="0.4">
      <c r="C168" s="6"/>
    </row>
    <row r="169" spans="3:3" x14ac:dyDescent="0.4">
      <c r="C169" s="6"/>
    </row>
    <row r="170" spans="3:3" x14ac:dyDescent="0.4">
      <c r="C170" s="6"/>
    </row>
    <row r="171" spans="3:3" x14ac:dyDescent="0.4">
      <c r="C171" s="6"/>
    </row>
    <row r="172" spans="3:3" x14ac:dyDescent="0.4">
      <c r="C172" s="6"/>
    </row>
    <row r="173" spans="3:3" x14ac:dyDescent="0.4">
      <c r="C173" s="6"/>
    </row>
    <row r="174" spans="3:3" x14ac:dyDescent="0.4">
      <c r="C174" s="6"/>
    </row>
    <row r="175" spans="3:3" x14ac:dyDescent="0.4">
      <c r="C175" s="6"/>
    </row>
    <row r="176" spans="3:3" x14ac:dyDescent="0.4">
      <c r="C176" s="6"/>
    </row>
    <row r="177" spans="3:3" x14ac:dyDescent="0.4">
      <c r="C177" s="6"/>
    </row>
    <row r="178" spans="3:3" x14ac:dyDescent="0.4">
      <c r="C178" s="6"/>
    </row>
    <row r="179" spans="3:3" x14ac:dyDescent="0.4">
      <c r="C179" s="6"/>
    </row>
    <row r="180" spans="3:3" x14ac:dyDescent="0.4">
      <c r="C180" s="6"/>
    </row>
    <row r="181" spans="3:3" x14ac:dyDescent="0.4">
      <c r="C181" s="6"/>
    </row>
    <row r="182" spans="3:3" x14ac:dyDescent="0.4">
      <c r="C182" s="6"/>
    </row>
    <row r="183" spans="3:3" x14ac:dyDescent="0.4">
      <c r="C183" s="6"/>
    </row>
    <row r="184" spans="3:3" x14ac:dyDescent="0.4">
      <c r="C184" s="6"/>
    </row>
    <row r="185" spans="3:3" x14ac:dyDescent="0.4">
      <c r="C185" s="6"/>
    </row>
    <row r="186" spans="3:3" x14ac:dyDescent="0.4">
      <c r="C186" s="6"/>
    </row>
    <row r="187" spans="3:3" x14ac:dyDescent="0.4">
      <c r="C187" s="6"/>
    </row>
    <row r="188" spans="3:3" x14ac:dyDescent="0.4">
      <c r="C188" s="6"/>
    </row>
    <row r="189" spans="3:3" x14ac:dyDescent="0.4">
      <c r="C189" s="6"/>
    </row>
    <row r="190" spans="3:3" x14ac:dyDescent="0.4">
      <c r="C190" s="6"/>
    </row>
    <row r="191" spans="3:3" x14ac:dyDescent="0.4">
      <c r="C191" s="6"/>
    </row>
    <row r="192" spans="3:3" x14ac:dyDescent="0.4">
      <c r="C192" s="6"/>
    </row>
    <row r="193" spans="3:3" x14ac:dyDescent="0.4">
      <c r="C193" s="6"/>
    </row>
    <row r="194" spans="3:3" x14ac:dyDescent="0.4">
      <c r="C194" s="6"/>
    </row>
    <row r="195" spans="3:3" x14ac:dyDescent="0.4">
      <c r="C195" s="6"/>
    </row>
    <row r="196" spans="3:3" x14ac:dyDescent="0.4">
      <c r="C196" s="6"/>
    </row>
    <row r="197" spans="3:3" x14ac:dyDescent="0.4">
      <c r="C197" s="6"/>
    </row>
    <row r="198" spans="3:3" x14ac:dyDescent="0.4">
      <c r="C198" s="6"/>
    </row>
    <row r="199" spans="3:3" x14ac:dyDescent="0.4">
      <c r="C199" s="6"/>
    </row>
    <row r="200" spans="3:3" x14ac:dyDescent="0.4">
      <c r="C200" s="6"/>
    </row>
    <row r="201" spans="3:3" x14ac:dyDescent="0.4">
      <c r="C201" s="6"/>
    </row>
    <row r="202" spans="3:3" x14ac:dyDescent="0.4">
      <c r="C202" s="6"/>
    </row>
    <row r="203" spans="3:3" x14ac:dyDescent="0.4">
      <c r="C203" s="6"/>
    </row>
    <row r="204" spans="3:3" x14ac:dyDescent="0.4">
      <c r="C204" s="6"/>
    </row>
    <row r="205" spans="3:3" x14ac:dyDescent="0.4">
      <c r="C205" s="6"/>
    </row>
    <row r="206" spans="3:3" x14ac:dyDescent="0.4">
      <c r="C206" s="6"/>
    </row>
    <row r="207" spans="3:3" x14ac:dyDescent="0.4">
      <c r="C207" s="6"/>
    </row>
    <row r="208" spans="3:3" x14ac:dyDescent="0.4">
      <c r="C208" s="6"/>
    </row>
    <row r="209" spans="3:3" x14ac:dyDescent="0.4">
      <c r="C209" s="6"/>
    </row>
    <row r="210" spans="3:3" x14ac:dyDescent="0.4">
      <c r="C210" s="6"/>
    </row>
    <row r="211" spans="3:3" x14ac:dyDescent="0.4">
      <c r="C211" s="6"/>
    </row>
    <row r="212" spans="3:3" x14ac:dyDescent="0.4">
      <c r="C212" s="6"/>
    </row>
    <row r="213" spans="3:3" x14ac:dyDescent="0.4">
      <c r="C213" s="6"/>
    </row>
    <row r="214" spans="3:3" x14ac:dyDescent="0.4">
      <c r="C214" s="6"/>
    </row>
    <row r="215" spans="3:3" x14ac:dyDescent="0.4">
      <c r="C215" s="6"/>
    </row>
    <row r="216" spans="3:3" x14ac:dyDescent="0.4">
      <c r="C216" s="6"/>
    </row>
    <row r="217" spans="3:3" x14ac:dyDescent="0.4">
      <c r="C217" s="6"/>
    </row>
    <row r="218" spans="3:3" x14ac:dyDescent="0.4">
      <c r="C218" s="6"/>
    </row>
    <row r="219" spans="3:3" x14ac:dyDescent="0.4">
      <c r="C219" s="6"/>
    </row>
    <row r="220" spans="3:3" x14ac:dyDescent="0.4">
      <c r="C220" s="6"/>
    </row>
    <row r="221" spans="3:3" x14ac:dyDescent="0.4">
      <c r="C221" s="6"/>
    </row>
    <row r="222" spans="3:3" x14ac:dyDescent="0.4">
      <c r="C222" s="6"/>
    </row>
    <row r="223" spans="3:3" x14ac:dyDescent="0.4">
      <c r="C223" s="6"/>
    </row>
    <row r="224" spans="3:3" x14ac:dyDescent="0.4">
      <c r="C224" s="6"/>
    </row>
    <row r="225" spans="3:3" x14ac:dyDescent="0.4">
      <c r="C225" s="6"/>
    </row>
    <row r="226" spans="3:3" x14ac:dyDescent="0.4">
      <c r="C226" s="6"/>
    </row>
    <row r="227" spans="3:3" x14ac:dyDescent="0.4">
      <c r="C227" s="6"/>
    </row>
    <row r="228" spans="3:3" x14ac:dyDescent="0.4">
      <c r="C228" s="6"/>
    </row>
    <row r="229" spans="3:3" x14ac:dyDescent="0.4">
      <c r="C229" s="6"/>
    </row>
    <row r="230" spans="3:3" x14ac:dyDescent="0.4">
      <c r="C230" s="6"/>
    </row>
    <row r="231" spans="3:3" x14ac:dyDescent="0.4">
      <c r="C231" s="6"/>
    </row>
    <row r="232" spans="3:3" x14ac:dyDescent="0.4">
      <c r="C232" s="6"/>
    </row>
    <row r="233" spans="3:3" x14ac:dyDescent="0.4">
      <c r="C233" s="6"/>
    </row>
    <row r="234" spans="3:3" x14ac:dyDescent="0.4">
      <c r="C234" s="6"/>
    </row>
    <row r="235" spans="3:3" x14ac:dyDescent="0.4">
      <c r="C235" s="6"/>
    </row>
    <row r="236" spans="3:3" x14ac:dyDescent="0.4">
      <c r="C236" s="6"/>
    </row>
    <row r="237" spans="3:3" x14ac:dyDescent="0.4">
      <c r="C237" s="6"/>
    </row>
    <row r="238" spans="3:3" x14ac:dyDescent="0.4">
      <c r="C238" s="6"/>
    </row>
    <row r="239" spans="3:3" x14ac:dyDescent="0.4">
      <c r="C239" s="6"/>
    </row>
    <row r="240" spans="3:3" x14ac:dyDescent="0.4">
      <c r="C240" s="6"/>
    </row>
    <row r="241" spans="3:3" x14ac:dyDescent="0.4">
      <c r="C241" s="6"/>
    </row>
    <row r="242" spans="3:3" x14ac:dyDescent="0.4">
      <c r="C242" s="6"/>
    </row>
    <row r="243" spans="3:3" x14ac:dyDescent="0.4">
      <c r="C243" s="6"/>
    </row>
    <row r="244" spans="3:3" x14ac:dyDescent="0.4">
      <c r="C244" s="6"/>
    </row>
    <row r="245" spans="3:3" x14ac:dyDescent="0.4">
      <c r="C245" s="6"/>
    </row>
    <row r="246" spans="3:3" x14ac:dyDescent="0.4">
      <c r="C246" s="6"/>
    </row>
    <row r="247" spans="3:3" x14ac:dyDescent="0.4">
      <c r="C247" s="6"/>
    </row>
    <row r="248" spans="3:3" x14ac:dyDescent="0.4">
      <c r="C248" s="6"/>
    </row>
    <row r="249" spans="3:3" x14ac:dyDescent="0.4">
      <c r="C249" s="6"/>
    </row>
    <row r="250" spans="3:3" x14ac:dyDescent="0.4">
      <c r="C250" s="6"/>
    </row>
    <row r="251" spans="3:3" x14ac:dyDescent="0.4">
      <c r="C251" s="6"/>
    </row>
    <row r="252" spans="3:3" x14ac:dyDescent="0.4">
      <c r="C252" s="6"/>
    </row>
    <row r="253" spans="3:3" x14ac:dyDescent="0.4">
      <c r="C253" s="6"/>
    </row>
    <row r="254" spans="3:3" x14ac:dyDescent="0.4">
      <c r="C254" s="6"/>
    </row>
    <row r="255" spans="3:3" x14ac:dyDescent="0.4">
      <c r="C255" s="6"/>
    </row>
    <row r="256" spans="3:3" x14ac:dyDescent="0.4">
      <c r="C256" s="6"/>
    </row>
    <row r="257" spans="3:3" x14ac:dyDescent="0.4">
      <c r="C257" s="6"/>
    </row>
    <row r="258" spans="3:3" x14ac:dyDescent="0.4">
      <c r="C258" s="6"/>
    </row>
    <row r="259" spans="3:3" x14ac:dyDescent="0.4">
      <c r="C259" s="6"/>
    </row>
    <row r="260" spans="3:3" x14ac:dyDescent="0.4">
      <c r="C260" s="6"/>
    </row>
    <row r="261" spans="3:3" x14ac:dyDescent="0.4">
      <c r="C261" s="6"/>
    </row>
    <row r="262" spans="3:3" x14ac:dyDescent="0.4">
      <c r="C262" s="6"/>
    </row>
    <row r="263" spans="3:3" x14ac:dyDescent="0.4">
      <c r="C263" s="6"/>
    </row>
    <row r="264" spans="3:3" x14ac:dyDescent="0.4">
      <c r="C264" s="6"/>
    </row>
    <row r="265" spans="3:3" x14ac:dyDescent="0.4">
      <c r="C265" s="6"/>
    </row>
    <row r="266" spans="3:3" x14ac:dyDescent="0.4">
      <c r="C266" s="6"/>
    </row>
    <row r="267" spans="3:3" x14ac:dyDescent="0.4">
      <c r="C267" s="6"/>
    </row>
    <row r="268" spans="3:3" x14ac:dyDescent="0.4">
      <c r="C268" s="6"/>
    </row>
    <row r="269" spans="3:3" x14ac:dyDescent="0.4">
      <c r="C269" s="6"/>
    </row>
    <row r="270" spans="3:3" x14ac:dyDescent="0.4">
      <c r="C270" s="6"/>
    </row>
    <row r="271" spans="3:3" x14ac:dyDescent="0.4">
      <c r="C271" s="6"/>
    </row>
    <row r="272" spans="3:3" x14ac:dyDescent="0.4">
      <c r="C272" s="6"/>
    </row>
    <row r="273" spans="3:3" x14ac:dyDescent="0.4">
      <c r="C273" s="6"/>
    </row>
    <row r="274" spans="3:3" x14ac:dyDescent="0.4">
      <c r="C274" s="6"/>
    </row>
    <row r="275" spans="3:3" x14ac:dyDescent="0.4">
      <c r="C275" s="6"/>
    </row>
    <row r="276" spans="3:3" x14ac:dyDescent="0.4">
      <c r="C276" s="6"/>
    </row>
    <row r="277" spans="3:3" x14ac:dyDescent="0.4">
      <c r="C277" s="6"/>
    </row>
    <row r="278" spans="3:3" x14ac:dyDescent="0.4">
      <c r="C278" s="6"/>
    </row>
    <row r="279" spans="3:3" x14ac:dyDescent="0.4">
      <c r="C279" s="6"/>
    </row>
    <row r="280" spans="3:3" x14ac:dyDescent="0.4">
      <c r="C280" s="6"/>
    </row>
    <row r="281" spans="3:3" x14ac:dyDescent="0.4">
      <c r="C281" s="6"/>
    </row>
    <row r="282" spans="3:3" x14ac:dyDescent="0.4">
      <c r="C282" s="6"/>
    </row>
    <row r="283" spans="3:3" x14ac:dyDescent="0.4">
      <c r="C283" s="6"/>
    </row>
    <row r="284" spans="3:3" x14ac:dyDescent="0.4">
      <c r="C284" s="6"/>
    </row>
    <row r="285" spans="3:3" x14ac:dyDescent="0.4">
      <c r="C285" s="6"/>
    </row>
    <row r="286" spans="3:3" x14ac:dyDescent="0.4">
      <c r="C286" s="6"/>
    </row>
    <row r="287" spans="3:3" x14ac:dyDescent="0.4">
      <c r="C287" s="6"/>
    </row>
    <row r="288" spans="3:3" x14ac:dyDescent="0.4">
      <c r="C288" s="6"/>
    </row>
    <row r="289" spans="3:3" x14ac:dyDescent="0.4">
      <c r="C289" s="6"/>
    </row>
    <row r="290" spans="3:3" x14ac:dyDescent="0.4">
      <c r="C290" s="6"/>
    </row>
    <row r="291" spans="3:3" x14ac:dyDescent="0.4">
      <c r="C291" s="6"/>
    </row>
    <row r="292" spans="3:3" x14ac:dyDescent="0.4">
      <c r="C292" s="6"/>
    </row>
    <row r="293" spans="3:3" x14ac:dyDescent="0.4">
      <c r="C293" s="6"/>
    </row>
    <row r="294" spans="3:3" x14ac:dyDescent="0.4">
      <c r="C294" s="6"/>
    </row>
    <row r="295" spans="3:3" x14ac:dyDescent="0.4">
      <c r="C295" s="6"/>
    </row>
    <row r="296" spans="3:3" x14ac:dyDescent="0.4">
      <c r="C296" s="6"/>
    </row>
    <row r="297" spans="3:3" x14ac:dyDescent="0.4">
      <c r="C297" s="6"/>
    </row>
    <row r="298" spans="3:3" x14ac:dyDescent="0.4">
      <c r="C298" s="6"/>
    </row>
    <row r="299" spans="3:3" x14ac:dyDescent="0.4">
      <c r="C299" s="6"/>
    </row>
    <row r="300" spans="3:3" x14ac:dyDescent="0.4">
      <c r="C300" s="6"/>
    </row>
    <row r="301" spans="3:3" x14ac:dyDescent="0.4">
      <c r="C301" s="6"/>
    </row>
    <row r="302" spans="3:3" x14ac:dyDescent="0.4">
      <c r="C302" s="6"/>
    </row>
    <row r="303" spans="3:3" x14ac:dyDescent="0.4">
      <c r="C303" s="6"/>
    </row>
    <row r="304" spans="3:3" x14ac:dyDescent="0.4">
      <c r="C304" s="6"/>
    </row>
    <row r="305" spans="3:3" x14ac:dyDescent="0.4">
      <c r="C305" s="6"/>
    </row>
    <row r="306" spans="3:3" x14ac:dyDescent="0.4">
      <c r="C306" s="6"/>
    </row>
    <row r="307" spans="3:3" x14ac:dyDescent="0.4">
      <c r="C307" s="6"/>
    </row>
    <row r="308" spans="3:3" x14ac:dyDescent="0.4">
      <c r="C308" s="6"/>
    </row>
    <row r="309" spans="3:3" x14ac:dyDescent="0.4">
      <c r="C309" s="6"/>
    </row>
    <row r="310" spans="3:3" x14ac:dyDescent="0.4">
      <c r="C310" s="6"/>
    </row>
    <row r="311" spans="3:3" x14ac:dyDescent="0.4">
      <c r="C311" s="6"/>
    </row>
    <row r="312" spans="3:3" x14ac:dyDescent="0.4">
      <c r="C312" s="6"/>
    </row>
    <row r="313" spans="3:3" x14ac:dyDescent="0.4">
      <c r="C313" s="6"/>
    </row>
    <row r="314" spans="3:3" x14ac:dyDescent="0.4">
      <c r="C314" s="6"/>
    </row>
    <row r="315" spans="3:3" x14ac:dyDescent="0.4">
      <c r="C315" s="6"/>
    </row>
    <row r="316" spans="3:3" x14ac:dyDescent="0.4">
      <c r="C316" s="6"/>
    </row>
    <row r="317" spans="3:3" x14ac:dyDescent="0.4">
      <c r="C317" s="6"/>
    </row>
    <row r="318" spans="3:3" x14ac:dyDescent="0.4">
      <c r="C318" s="6"/>
    </row>
    <row r="319" spans="3:3" x14ac:dyDescent="0.4">
      <c r="C319" s="6"/>
    </row>
    <row r="320" spans="3:3" x14ac:dyDescent="0.4">
      <c r="C320" s="6"/>
    </row>
    <row r="321" spans="3:3" x14ac:dyDescent="0.4">
      <c r="C321" s="6"/>
    </row>
    <row r="322" spans="3:3" x14ac:dyDescent="0.4">
      <c r="C322" s="6"/>
    </row>
    <row r="323" spans="3:3" x14ac:dyDescent="0.4">
      <c r="C323" s="6"/>
    </row>
    <row r="324" spans="3:3" x14ac:dyDescent="0.4">
      <c r="C324" s="6"/>
    </row>
    <row r="325" spans="3:3" x14ac:dyDescent="0.4">
      <c r="C325" s="6"/>
    </row>
    <row r="326" spans="3:3" x14ac:dyDescent="0.4">
      <c r="C326" s="6"/>
    </row>
    <row r="327" spans="3:3" x14ac:dyDescent="0.4">
      <c r="C327" s="6"/>
    </row>
    <row r="328" spans="3:3" x14ac:dyDescent="0.4">
      <c r="C328" s="6"/>
    </row>
    <row r="329" spans="3:3" x14ac:dyDescent="0.4">
      <c r="C329" s="6"/>
    </row>
    <row r="330" spans="3:3" x14ac:dyDescent="0.4">
      <c r="C330" s="6"/>
    </row>
    <row r="331" spans="3:3" x14ac:dyDescent="0.4">
      <c r="C331" s="6"/>
    </row>
    <row r="332" spans="3:3" x14ac:dyDescent="0.4">
      <c r="C332" s="6"/>
    </row>
    <row r="333" spans="3:3" x14ac:dyDescent="0.4">
      <c r="C333" s="6"/>
    </row>
    <row r="334" spans="3:3" x14ac:dyDescent="0.4">
      <c r="C334" s="6"/>
    </row>
    <row r="335" spans="3:3" x14ac:dyDescent="0.4">
      <c r="C335" s="6"/>
    </row>
    <row r="336" spans="3:3" x14ac:dyDescent="0.4">
      <c r="C336" s="6"/>
    </row>
    <row r="337" spans="3:3" x14ac:dyDescent="0.4">
      <c r="C337" s="6"/>
    </row>
    <row r="338" spans="3:3" x14ac:dyDescent="0.4">
      <c r="C338" s="6"/>
    </row>
    <row r="339" spans="3:3" x14ac:dyDescent="0.4">
      <c r="C339" s="6"/>
    </row>
    <row r="340" spans="3:3" x14ac:dyDescent="0.4">
      <c r="C340" s="6"/>
    </row>
    <row r="341" spans="3:3" x14ac:dyDescent="0.4">
      <c r="C341" s="6"/>
    </row>
    <row r="342" spans="3:3" x14ac:dyDescent="0.4">
      <c r="C342" s="6"/>
    </row>
    <row r="343" spans="3:3" x14ac:dyDescent="0.4">
      <c r="C343" s="6"/>
    </row>
    <row r="344" spans="3:3" x14ac:dyDescent="0.4">
      <c r="C344" s="6"/>
    </row>
    <row r="345" spans="3:3" x14ac:dyDescent="0.4">
      <c r="C345" s="6"/>
    </row>
    <row r="346" spans="3:3" x14ac:dyDescent="0.4">
      <c r="C346" s="6"/>
    </row>
    <row r="347" spans="3:3" x14ac:dyDescent="0.4">
      <c r="C347" s="6"/>
    </row>
    <row r="348" spans="3:3" x14ac:dyDescent="0.4">
      <c r="C348" s="6"/>
    </row>
    <row r="349" spans="3:3" x14ac:dyDescent="0.4">
      <c r="C349" s="6"/>
    </row>
    <row r="350" spans="3:3" x14ac:dyDescent="0.4">
      <c r="C350" s="6"/>
    </row>
    <row r="351" spans="3:3" x14ac:dyDescent="0.4">
      <c r="C351" s="6"/>
    </row>
    <row r="352" spans="3:3" x14ac:dyDescent="0.4">
      <c r="C352" s="6"/>
    </row>
    <row r="353" spans="3:3" x14ac:dyDescent="0.4">
      <c r="C353" s="6"/>
    </row>
    <row r="354" spans="3:3" x14ac:dyDescent="0.4">
      <c r="C354" s="6"/>
    </row>
    <row r="355" spans="3:3" x14ac:dyDescent="0.4">
      <c r="C355" s="6"/>
    </row>
    <row r="356" spans="3:3" x14ac:dyDescent="0.4">
      <c r="C356" s="6"/>
    </row>
    <row r="357" spans="3:3" x14ac:dyDescent="0.4">
      <c r="C357" s="6"/>
    </row>
    <row r="358" spans="3:3" x14ac:dyDescent="0.4">
      <c r="C358" s="6"/>
    </row>
    <row r="359" spans="3:3" x14ac:dyDescent="0.4">
      <c r="C359" s="6"/>
    </row>
    <row r="360" spans="3:3" x14ac:dyDescent="0.4">
      <c r="C360" s="6"/>
    </row>
    <row r="361" spans="3:3" x14ac:dyDescent="0.4">
      <c r="C361" s="6"/>
    </row>
    <row r="362" spans="3:3" x14ac:dyDescent="0.4">
      <c r="C362" s="6"/>
    </row>
    <row r="363" spans="3:3" x14ac:dyDescent="0.4">
      <c r="C363" s="6"/>
    </row>
    <row r="364" spans="3:3" x14ac:dyDescent="0.4">
      <c r="C364" s="6"/>
    </row>
    <row r="365" spans="3:3" x14ac:dyDescent="0.4">
      <c r="C365" s="6"/>
    </row>
    <row r="366" spans="3:3" x14ac:dyDescent="0.4">
      <c r="C366" s="6"/>
    </row>
    <row r="367" spans="3:3" x14ac:dyDescent="0.4">
      <c r="C367" s="6"/>
    </row>
    <row r="368" spans="3:3" x14ac:dyDescent="0.4">
      <c r="C368" s="6"/>
    </row>
    <row r="369" spans="3:3" x14ac:dyDescent="0.4">
      <c r="C369" s="6"/>
    </row>
    <row r="370" spans="3:3" x14ac:dyDescent="0.4">
      <c r="C370" s="6"/>
    </row>
    <row r="371" spans="3:3" x14ac:dyDescent="0.4">
      <c r="C371" s="6"/>
    </row>
    <row r="372" spans="3:3" x14ac:dyDescent="0.4">
      <c r="C372" s="6"/>
    </row>
    <row r="373" spans="3:3" x14ac:dyDescent="0.4">
      <c r="C373" s="6"/>
    </row>
    <row r="374" spans="3:3" x14ac:dyDescent="0.4">
      <c r="C374" s="6"/>
    </row>
    <row r="375" spans="3:3" x14ac:dyDescent="0.4">
      <c r="C375" s="6"/>
    </row>
    <row r="376" spans="3:3" x14ac:dyDescent="0.4">
      <c r="C376" s="6"/>
    </row>
    <row r="377" spans="3:3" x14ac:dyDescent="0.4">
      <c r="C377" s="6"/>
    </row>
    <row r="378" spans="3:3" x14ac:dyDescent="0.4">
      <c r="C378" s="6"/>
    </row>
    <row r="379" spans="3:3" x14ac:dyDescent="0.4">
      <c r="C379" s="6"/>
    </row>
    <row r="380" spans="3:3" x14ac:dyDescent="0.4">
      <c r="C380" s="6"/>
    </row>
    <row r="381" spans="3:3" x14ac:dyDescent="0.4">
      <c r="C381" s="6"/>
    </row>
    <row r="382" spans="3:3" x14ac:dyDescent="0.4">
      <c r="C382" s="6"/>
    </row>
    <row r="383" spans="3:3" x14ac:dyDescent="0.4">
      <c r="C383" s="6"/>
    </row>
    <row r="384" spans="3:3" x14ac:dyDescent="0.4">
      <c r="C384" s="6"/>
    </row>
    <row r="385" spans="3:3" x14ac:dyDescent="0.4">
      <c r="C385" s="6"/>
    </row>
    <row r="386" spans="3:3" x14ac:dyDescent="0.4">
      <c r="C386" s="6"/>
    </row>
    <row r="387" spans="3:3" x14ac:dyDescent="0.4">
      <c r="C387" s="6"/>
    </row>
    <row r="388" spans="3:3" x14ac:dyDescent="0.4">
      <c r="C388" s="6"/>
    </row>
    <row r="389" spans="3:3" x14ac:dyDescent="0.4">
      <c r="C389" s="6"/>
    </row>
    <row r="390" spans="3:3" x14ac:dyDescent="0.4">
      <c r="C390" s="6"/>
    </row>
    <row r="391" spans="3:3" x14ac:dyDescent="0.4">
      <c r="C391" s="6"/>
    </row>
    <row r="392" spans="3:3" x14ac:dyDescent="0.4">
      <c r="C392" s="6"/>
    </row>
    <row r="393" spans="3:3" x14ac:dyDescent="0.4">
      <c r="C393" s="6"/>
    </row>
    <row r="394" spans="3:3" x14ac:dyDescent="0.4">
      <c r="C394" s="6"/>
    </row>
    <row r="395" spans="3:3" x14ac:dyDescent="0.4">
      <c r="C395" s="6"/>
    </row>
    <row r="396" spans="3:3" x14ac:dyDescent="0.4">
      <c r="C396" s="6"/>
    </row>
    <row r="397" spans="3:3" x14ac:dyDescent="0.4">
      <c r="C397" s="6"/>
    </row>
    <row r="398" spans="3:3" x14ac:dyDescent="0.4">
      <c r="C398" s="6"/>
    </row>
    <row r="399" spans="3:3" x14ac:dyDescent="0.4">
      <c r="C399" s="6"/>
    </row>
    <row r="400" spans="3:3" x14ac:dyDescent="0.4">
      <c r="C400" s="6"/>
    </row>
    <row r="401" spans="3:3" x14ac:dyDescent="0.4">
      <c r="C401" s="6"/>
    </row>
    <row r="402" spans="3:3" x14ac:dyDescent="0.4">
      <c r="C402" s="6"/>
    </row>
    <row r="403" spans="3:3" x14ac:dyDescent="0.4">
      <c r="C403" s="6"/>
    </row>
    <row r="404" spans="3:3" x14ac:dyDescent="0.4">
      <c r="C404" s="6"/>
    </row>
    <row r="405" spans="3:3" x14ac:dyDescent="0.4">
      <c r="C405" s="6"/>
    </row>
    <row r="406" spans="3:3" x14ac:dyDescent="0.4">
      <c r="C406" s="6"/>
    </row>
    <row r="407" spans="3:3" x14ac:dyDescent="0.4">
      <c r="C407" s="6"/>
    </row>
    <row r="408" spans="3:3" x14ac:dyDescent="0.4">
      <c r="C408" s="6"/>
    </row>
    <row r="409" spans="3:3" x14ac:dyDescent="0.4">
      <c r="C409" s="6"/>
    </row>
    <row r="410" spans="3:3" x14ac:dyDescent="0.4">
      <c r="C410" s="6"/>
    </row>
    <row r="411" spans="3:3" x14ac:dyDescent="0.4">
      <c r="C411" s="6"/>
    </row>
    <row r="412" spans="3:3" x14ac:dyDescent="0.4">
      <c r="C412" s="6"/>
    </row>
    <row r="413" spans="3:3" x14ac:dyDescent="0.4">
      <c r="C413" s="6"/>
    </row>
    <row r="414" spans="3:3" x14ac:dyDescent="0.4">
      <c r="C414" s="6"/>
    </row>
    <row r="415" spans="3:3" x14ac:dyDescent="0.4">
      <c r="C415" s="6"/>
    </row>
    <row r="416" spans="3:3" x14ac:dyDescent="0.4">
      <c r="C416" s="6"/>
    </row>
    <row r="417" spans="3:3" x14ac:dyDescent="0.4">
      <c r="C417" s="6"/>
    </row>
    <row r="418" spans="3:3" x14ac:dyDescent="0.4">
      <c r="C418" s="6"/>
    </row>
    <row r="419" spans="3:3" x14ac:dyDescent="0.4">
      <c r="C419" s="6"/>
    </row>
    <row r="420" spans="3:3" x14ac:dyDescent="0.4">
      <c r="C420" s="6"/>
    </row>
    <row r="421" spans="3:3" x14ac:dyDescent="0.4">
      <c r="C421" s="6"/>
    </row>
    <row r="422" spans="3:3" x14ac:dyDescent="0.4">
      <c r="C422" s="6"/>
    </row>
    <row r="423" spans="3:3" x14ac:dyDescent="0.4">
      <c r="C423" s="6"/>
    </row>
    <row r="424" spans="3:3" x14ac:dyDescent="0.4">
      <c r="C424" s="6"/>
    </row>
    <row r="425" spans="3:3" x14ac:dyDescent="0.4">
      <c r="C425" s="6"/>
    </row>
    <row r="426" spans="3:3" x14ac:dyDescent="0.4">
      <c r="C426" s="6"/>
    </row>
    <row r="427" spans="3:3" x14ac:dyDescent="0.4">
      <c r="C427" s="6"/>
    </row>
    <row r="428" spans="3:3" x14ac:dyDescent="0.4">
      <c r="C428" s="6"/>
    </row>
    <row r="429" spans="3:3" x14ac:dyDescent="0.4">
      <c r="C429" s="6"/>
    </row>
    <row r="430" spans="3:3" x14ac:dyDescent="0.4">
      <c r="C430" s="6"/>
    </row>
    <row r="431" spans="3:3" x14ac:dyDescent="0.4">
      <c r="C431" s="6"/>
    </row>
    <row r="432" spans="3:3" x14ac:dyDescent="0.4">
      <c r="C432" s="6"/>
    </row>
    <row r="433" spans="3:3" x14ac:dyDescent="0.4">
      <c r="C433" s="6"/>
    </row>
    <row r="434" spans="3:3" x14ac:dyDescent="0.4">
      <c r="C434" s="6"/>
    </row>
    <row r="435" spans="3:3" x14ac:dyDescent="0.4">
      <c r="C435" s="6"/>
    </row>
    <row r="436" spans="3:3" x14ac:dyDescent="0.4">
      <c r="C436" s="6"/>
    </row>
    <row r="437" spans="3:3" x14ac:dyDescent="0.4">
      <c r="C437" s="6"/>
    </row>
    <row r="438" spans="3:3" x14ac:dyDescent="0.4">
      <c r="C438" s="6"/>
    </row>
    <row r="439" spans="3:3" x14ac:dyDescent="0.4">
      <c r="C439" s="6"/>
    </row>
    <row r="440" spans="3:3" x14ac:dyDescent="0.4">
      <c r="C440" s="6"/>
    </row>
    <row r="441" spans="3:3" x14ac:dyDescent="0.4">
      <c r="C441" s="6"/>
    </row>
    <row r="442" spans="3:3" x14ac:dyDescent="0.4">
      <c r="C442" s="6"/>
    </row>
    <row r="443" spans="3:3" x14ac:dyDescent="0.4">
      <c r="C443" s="6"/>
    </row>
    <row r="444" spans="3:3" x14ac:dyDescent="0.4">
      <c r="C444" s="6"/>
    </row>
    <row r="445" spans="3:3" x14ac:dyDescent="0.4">
      <c r="C445" s="6"/>
    </row>
    <row r="446" spans="3:3" x14ac:dyDescent="0.4">
      <c r="C446" s="6"/>
    </row>
    <row r="447" spans="3:3" x14ac:dyDescent="0.4">
      <c r="C447" s="6"/>
    </row>
    <row r="448" spans="3:3" x14ac:dyDescent="0.4">
      <c r="C448" s="6"/>
    </row>
    <row r="449" spans="3:3" x14ac:dyDescent="0.4">
      <c r="C449" s="6"/>
    </row>
    <row r="450" spans="3:3" x14ac:dyDescent="0.4">
      <c r="C450" s="6"/>
    </row>
    <row r="451" spans="3:3" x14ac:dyDescent="0.4">
      <c r="C451" s="6"/>
    </row>
    <row r="452" spans="3:3" x14ac:dyDescent="0.4">
      <c r="C452" s="6"/>
    </row>
    <row r="453" spans="3:3" x14ac:dyDescent="0.4">
      <c r="C453" s="6"/>
    </row>
    <row r="454" spans="3:3" x14ac:dyDescent="0.4">
      <c r="C454" s="6"/>
    </row>
    <row r="455" spans="3:3" x14ac:dyDescent="0.4">
      <c r="C455" s="6"/>
    </row>
    <row r="456" spans="3:3" x14ac:dyDescent="0.4">
      <c r="C456" s="6"/>
    </row>
    <row r="457" spans="3:3" x14ac:dyDescent="0.4">
      <c r="C457" s="6"/>
    </row>
    <row r="458" spans="3:3" x14ac:dyDescent="0.4">
      <c r="C458" s="6"/>
    </row>
    <row r="459" spans="3:3" x14ac:dyDescent="0.4">
      <c r="C459" s="6"/>
    </row>
    <row r="460" spans="3:3" x14ac:dyDescent="0.4">
      <c r="C460" s="6"/>
    </row>
    <row r="461" spans="3:3" x14ac:dyDescent="0.4">
      <c r="C461" s="6"/>
    </row>
    <row r="462" spans="3:3" x14ac:dyDescent="0.4">
      <c r="C462" s="6"/>
    </row>
    <row r="463" spans="3:3" x14ac:dyDescent="0.4">
      <c r="C463" s="6"/>
    </row>
    <row r="464" spans="3:3" x14ac:dyDescent="0.4">
      <c r="C464" s="6"/>
    </row>
    <row r="465" spans="3:3" x14ac:dyDescent="0.4">
      <c r="C465" s="6"/>
    </row>
    <row r="466" spans="3:3" x14ac:dyDescent="0.4">
      <c r="C466" s="6"/>
    </row>
    <row r="467" spans="3:3" x14ac:dyDescent="0.4">
      <c r="C467" s="6"/>
    </row>
    <row r="468" spans="3:3" x14ac:dyDescent="0.4">
      <c r="C468" s="6"/>
    </row>
    <row r="469" spans="3:3" x14ac:dyDescent="0.4">
      <c r="C469" s="6"/>
    </row>
    <row r="470" spans="3:3" x14ac:dyDescent="0.4">
      <c r="C470" s="6"/>
    </row>
    <row r="471" spans="3:3" x14ac:dyDescent="0.4">
      <c r="C471" s="6"/>
    </row>
    <row r="472" spans="3:3" x14ac:dyDescent="0.4">
      <c r="C472" s="6"/>
    </row>
    <row r="473" spans="3:3" x14ac:dyDescent="0.4">
      <c r="C473" s="6"/>
    </row>
    <row r="474" spans="3:3" x14ac:dyDescent="0.4">
      <c r="C474" s="6"/>
    </row>
    <row r="475" spans="3:3" x14ac:dyDescent="0.4">
      <c r="C475" s="6"/>
    </row>
    <row r="476" spans="3:3" x14ac:dyDescent="0.4">
      <c r="C476" s="6"/>
    </row>
    <row r="477" spans="3:3" x14ac:dyDescent="0.4">
      <c r="C477" s="6"/>
    </row>
    <row r="478" spans="3:3" x14ac:dyDescent="0.4">
      <c r="C478" s="6"/>
    </row>
    <row r="479" spans="3:3" x14ac:dyDescent="0.4">
      <c r="C479" s="6"/>
    </row>
    <row r="480" spans="3:3" x14ac:dyDescent="0.4">
      <c r="C480" s="6"/>
    </row>
    <row r="481" spans="3:3" x14ac:dyDescent="0.4">
      <c r="C481" s="6"/>
    </row>
    <row r="482" spans="3:3" x14ac:dyDescent="0.4">
      <c r="C482" s="6"/>
    </row>
    <row r="483" spans="3:3" x14ac:dyDescent="0.4">
      <c r="C483" s="6"/>
    </row>
    <row r="484" spans="3:3" x14ac:dyDescent="0.4">
      <c r="C484" s="6"/>
    </row>
    <row r="485" spans="3:3" x14ac:dyDescent="0.4">
      <c r="C485" s="6"/>
    </row>
    <row r="486" spans="3:3" x14ac:dyDescent="0.4">
      <c r="C486" s="6"/>
    </row>
    <row r="487" spans="3:3" x14ac:dyDescent="0.4">
      <c r="C487" s="6"/>
    </row>
    <row r="488" spans="3:3" x14ac:dyDescent="0.4">
      <c r="C488" s="6"/>
    </row>
    <row r="489" spans="3:3" x14ac:dyDescent="0.4">
      <c r="C489" s="6"/>
    </row>
    <row r="490" spans="3:3" x14ac:dyDescent="0.4">
      <c r="C490" s="6"/>
    </row>
    <row r="491" spans="3:3" x14ac:dyDescent="0.4">
      <c r="C491" s="6"/>
    </row>
    <row r="492" spans="3:3" x14ac:dyDescent="0.4">
      <c r="C492" s="6"/>
    </row>
    <row r="493" spans="3:3" x14ac:dyDescent="0.4">
      <c r="C493" s="6"/>
    </row>
    <row r="494" spans="3:3" x14ac:dyDescent="0.4">
      <c r="C494" s="6"/>
    </row>
    <row r="495" spans="3:3" x14ac:dyDescent="0.4">
      <c r="C495" s="6"/>
    </row>
    <row r="496" spans="3:3" x14ac:dyDescent="0.4">
      <c r="C496" s="6"/>
    </row>
    <row r="497" spans="3:3" x14ac:dyDescent="0.4">
      <c r="C497" s="6"/>
    </row>
    <row r="498" spans="3:3" x14ac:dyDescent="0.4">
      <c r="C498" s="6"/>
    </row>
    <row r="499" spans="3:3" x14ac:dyDescent="0.4">
      <c r="C499" s="6"/>
    </row>
    <row r="500" spans="3:3" x14ac:dyDescent="0.4">
      <c r="C500" s="6"/>
    </row>
    <row r="501" spans="3:3" x14ac:dyDescent="0.4">
      <c r="C501" s="6"/>
    </row>
    <row r="502" spans="3:3" x14ac:dyDescent="0.4">
      <c r="C502" s="6"/>
    </row>
    <row r="503" spans="3:3" x14ac:dyDescent="0.4">
      <c r="C503" s="6"/>
    </row>
    <row r="504" spans="3:3" x14ac:dyDescent="0.4">
      <c r="C504" s="6"/>
    </row>
    <row r="505" spans="3:3" x14ac:dyDescent="0.4">
      <c r="C505" s="6"/>
    </row>
    <row r="506" spans="3:3" x14ac:dyDescent="0.4">
      <c r="C506" s="6"/>
    </row>
    <row r="507" spans="3:3" x14ac:dyDescent="0.4">
      <c r="C507" s="6"/>
    </row>
    <row r="508" spans="3:3" x14ac:dyDescent="0.4">
      <c r="C508" s="6"/>
    </row>
    <row r="509" spans="3:3" x14ac:dyDescent="0.4">
      <c r="C509" s="6"/>
    </row>
    <row r="510" spans="3:3" x14ac:dyDescent="0.4">
      <c r="C510" s="6"/>
    </row>
    <row r="511" spans="3:3" x14ac:dyDescent="0.4">
      <c r="C511" s="6"/>
    </row>
    <row r="512" spans="3:3" x14ac:dyDescent="0.4">
      <c r="C512" s="6"/>
    </row>
    <row r="513" spans="3:3" x14ac:dyDescent="0.4">
      <c r="C513" s="6"/>
    </row>
    <row r="514" spans="3:3" x14ac:dyDescent="0.4">
      <c r="C514" s="6"/>
    </row>
    <row r="515" spans="3:3" x14ac:dyDescent="0.4">
      <c r="C515" s="6"/>
    </row>
    <row r="516" spans="3:3" x14ac:dyDescent="0.4">
      <c r="C516" s="6"/>
    </row>
    <row r="517" spans="3:3" x14ac:dyDescent="0.4">
      <c r="C517" s="6"/>
    </row>
    <row r="518" spans="3:3" x14ac:dyDescent="0.4">
      <c r="C518" s="6"/>
    </row>
    <row r="519" spans="3:3" x14ac:dyDescent="0.4">
      <c r="C519" s="6"/>
    </row>
    <row r="520" spans="3:3" x14ac:dyDescent="0.4">
      <c r="C520" s="6"/>
    </row>
    <row r="521" spans="3:3" x14ac:dyDescent="0.4">
      <c r="C521" s="6"/>
    </row>
    <row r="522" spans="3:3" x14ac:dyDescent="0.4">
      <c r="C522" s="6"/>
    </row>
    <row r="523" spans="3:3" x14ac:dyDescent="0.4">
      <c r="C523" s="6"/>
    </row>
    <row r="524" spans="3:3" x14ac:dyDescent="0.4">
      <c r="C524" s="6"/>
    </row>
    <row r="525" spans="3:3" x14ac:dyDescent="0.4">
      <c r="C525" s="6"/>
    </row>
    <row r="526" spans="3:3" x14ac:dyDescent="0.4">
      <c r="C526" s="6"/>
    </row>
    <row r="527" spans="3:3" x14ac:dyDescent="0.4">
      <c r="C527" s="6"/>
    </row>
    <row r="528" spans="3:3" x14ac:dyDescent="0.4">
      <c r="C528" s="6"/>
    </row>
    <row r="529" spans="3:3" x14ac:dyDescent="0.4">
      <c r="C529" s="6"/>
    </row>
    <row r="530" spans="3:3" x14ac:dyDescent="0.4">
      <c r="C530" s="6"/>
    </row>
    <row r="531" spans="3:3" x14ac:dyDescent="0.4">
      <c r="C531" s="6"/>
    </row>
    <row r="532" spans="3:3" x14ac:dyDescent="0.4">
      <c r="C532" s="6"/>
    </row>
    <row r="533" spans="3:3" x14ac:dyDescent="0.4">
      <c r="C533" s="6"/>
    </row>
    <row r="534" spans="3:3" x14ac:dyDescent="0.4">
      <c r="C534" s="6"/>
    </row>
    <row r="535" spans="3:3" x14ac:dyDescent="0.4">
      <c r="C535" s="6"/>
    </row>
    <row r="536" spans="3:3" x14ac:dyDescent="0.4">
      <c r="C536" s="6"/>
    </row>
    <row r="537" spans="3:3" x14ac:dyDescent="0.4">
      <c r="C537" s="6"/>
    </row>
    <row r="538" spans="3:3" x14ac:dyDescent="0.4">
      <c r="C538" s="6"/>
    </row>
    <row r="539" spans="3:3" x14ac:dyDescent="0.4">
      <c r="C539" s="6"/>
    </row>
    <row r="540" spans="3:3" x14ac:dyDescent="0.4">
      <c r="C540" s="6"/>
    </row>
    <row r="541" spans="3:3" x14ac:dyDescent="0.4">
      <c r="C541" s="6"/>
    </row>
    <row r="542" spans="3:3" x14ac:dyDescent="0.4">
      <c r="C542" s="6"/>
    </row>
    <row r="543" spans="3:3" x14ac:dyDescent="0.4">
      <c r="C543" s="6"/>
    </row>
    <row r="544" spans="3:3" x14ac:dyDescent="0.4">
      <c r="C544" s="6"/>
    </row>
    <row r="545" spans="3:3" x14ac:dyDescent="0.4">
      <c r="C545" s="6"/>
    </row>
    <row r="546" spans="3:3" x14ac:dyDescent="0.4">
      <c r="C546" s="6"/>
    </row>
    <row r="547" spans="3:3" x14ac:dyDescent="0.4">
      <c r="C547" s="6"/>
    </row>
    <row r="548" spans="3:3" x14ac:dyDescent="0.4">
      <c r="C548" s="6"/>
    </row>
    <row r="549" spans="3:3" x14ac:dyDescent="0.4">
      <c r="C549" s="6"/>
    </row>
    <row r="550" spans="3:3" x14ac:dyDescent="0.4">
      <c r="C550" s="6"/>
    </row>
    <row r="551" spans="3:3" x14ac:dyDescent="0.4">
      <c r="C551" s="6"/>
    </row>
    <row r="552" spans="3:3" x14ac:dyDescent="0.4">
      <c r="C552" s="6"/>
    </row>
    <row r="553" spans="3:3" x14ac:dyDescent="0.4">
      <c r="C553" s="6"/>
    </row>
    <row r="554" spans="3:3" x14ac:dyDescent="0.4">
      <c r="C554" s="6"/>
    </row>
    <row r="555" spans="3:3" x14ac:dyDescent="0.4">
      <c r="C555" s="6"/>
    </row>
    <row r="556" spans="3:3" x14ac:dyDescent="0.4">
      <c r="C556" s="6"/>
    </row>
    <row r="557" spans="3:3" x14ac:dyDescent="0.4">
      <c r="C557" s="6"/>
    </row>
    <row r="558" spans="3:3" x14ac:dyDescent="0.4">
      <c r="C558" s="6"/>
    </row>
    <row r="559" spans="3:3" x14ac:dyDescent="0.4">
      <c r="C559" s="6"/>
    </row>
    <row r="560" spans="3:3" x14ac:dyDescent="0.4">
      <c r="C560" s="6"/>
    </row>
    <row r="561" spans="3:3" x14ac:dyDescent="0.4">
      <c r="C561" s="6"/>
    </row>
    <row r="562" spans="3:3" x14ac:dyDescent="0.4">
      <c r="C562" s="6"/>
    </row>
    <row r="563" spans="3:3" x14ac:dyDescent="0.4">
      <c r="C563" s="6"/>
    </row>
    <row r="564" spans="3:3" x14ac:dyDescent="0.4">
      <c r="C564" s="6"/>
    </row>
    <row r="565" spans="3:3" x14ac:dyDescent="0.4">
      <c r="C565" s="6"/>
    </row>
    <row r="566" spans="3:3" x14ac:dyDescent="0.4">
      <c r="C566" s="6"/>
    </row>
    <row r="567" spans="3:3" x14ac:dyDescent="0.4">
      <c r="C567" s="6"/>
    </row>
    <row r="568" spans="3:3" x14ac:dyDescent="0.4">
      <c r="C568" s="6"/>
    </row>
    <row r="569" spans="3:3" x14ac:dyDescent="0.4">
      <c r="C569" s="6"/>
    </row>
    <row r="570" spans="3:3" x14ac:dyDescent="0.4">
      <c r="C570" s="6"/>
    </row>
    <row r="571" spans="3:3" x14ac:dyDescent="0.4">
      <c r="C571" s="6"/>
    </row>
    <row r="572" spans="3:3" x14ac:dyDescent="0.4">
      <c r="C572" s="6"/>
    </row>
    <row r="573" spans="3:3" x14ac:dyDescent="0.4">
      <c r="C573" s="6"/>
    </row>
    <row r="574" spans="3:3" x14ac:dyDescent="0.4">
      <c r="C574" s="6"/>
    </row>
    <row r="575" spans="3:3" x14ac:dyDescent="0.4">
      <c r="C575" s="6"/>
    </row>
    <row r="576" spans="3:3" x14ac:dyDescent="0.4">
      <c r="C576" s="6"/>
    </row>
    <row r="577" spans="3:3" x14ac:dyDescent="0.4">
      <c r="C577" s="6"/>
    </row>
    <row r="578" spans="3:3" x14ac:dyDescent="0.4">
      <c r="C578" s="6"/>
    </row>
    <row r="579" spans="3:3" x14ac:dyDescent="0.4">
      <c r="C579" s="6"/>
    </row>
    <row r="580" spans="3:3" x14ac:dyDescent="0.4">
      <c r="C580" s="6"/>
    </row>
    <row r="581" spans="3:3" x14ac:dyDescent="0.4">
      <c r="C581" s="6"/>
    </row>
    <row r="582" spans="3:3" x14ac:dyDescent="0.4">
      <c r="C582" s="6"/>
    </row>
    <row r="583" spans="3:3" x14ac:dyDescent="0.4">
      <c r="C583" s="6"/>
    </row>
    <row r="584" spans="3:3" x14ac:dyDescent="0.4">
      <c r="C584" s="6"/>
    </row>
    <row r="585" spans="3:3" x14ac:dyDescent="0.4">
      <c r="C585" s="6"/>
    </row>
    <row r="586" spans="3:3" x14ac:dyDescent="0.4">
      <c r="C586" s="6"/>
    </row>
    <row r="587" spans="3:3" x14ac:dyDescent="0.4">
      <c r="C587" s="6"/>
    </row>
    <row r="588" spans="3:3" x14ac:dyDescent="0.4">
      <c r="C588" s="6"/>
    </row>
    <row r="589" spans="3:3" x14ac:dyDescent="0.4">
      <c r="C589" s="6"/>
    </row>
    <row r="590" spans="3:3" x14ac:dyDescent="0.4">
      <c r="C590" s="6"/>
    </row>
    <row r="591" spans="3:3" x14ac:dyDescent="0.4">
      <c r="C591" s="6"/>
    </row>
    <row r="592" spans="3:3" x14ac:dyDescent="0.4">
      <c r="C592" s="6"/>
    </row>
    <row r="593" spans="3:3" x14ac:dyDescent="0.4">
      <c r="C593" s="6"/>
    </row>
    <row r="594" spans="3:3" x14ac:dyDescent="0.4">
      <c r="C594" s="6"/>
    </row>
    <row r="595" spans="3:3" x14ac:dyDescent="0.4">
      <c r="C595" s="6"/>
    </row>
    <row r="596" spans="3:3" x14ac:dyDescent="0.4">
      <c r="C596" s="6"/>
    </row>
    <row r="597" spans="3:3" x14ac:dyDescent="0.4">
      <c r="C597" s="6"/>
    </row>
    <row r="598" spans="3:3" x14ac:dyDescent="0.4">
      <c r="C598" s="6"/>
    </row>
    <row r="599" spans="3:3" x14ac:dyDescent="0.4">
      <c r="C599" s="6"/>
    </row>
    <row r="600" spans="3:3" x14ac:dyDescent="0.4">
      <c r="C600" s="6"/>
    </row>
    <row r="601" spans="3:3" x14ac:dyDescent="0.4">
      <c r="C601" s="6"/>
    </row>
    <row r="602" spans="3:3" x14ac:dyDescent="0.4">
      <c r="C602" s="6"/>
    </row>
    <row r="603" spans="3:3" x14ac:dyDescent="0.4">
      <c r="C603" s="6"/>
    </row>
    <row r="604" spans="3:3" x14ac:dyDescent="0.4">
      <c r="C604" s="6"/>
    </row>
    <row r="605" spans="3:3" x14ac:dyDescent="0.4">
      <c r="C605" s="6"/>
    </row>
    <row r="606" spans="3:3" x14ac:dyDescent="0.4">
      <c r="C606" s="6"/>
    </row>
    <row r="607" spans="3:3" x14ac:dyDescent="0.4">
      <c r="C607" s="6"/>
    </row>
    <row r="608" spans="3:3" x14ac:dyDescent="0.4">
      <c r="C608" s="6"/>
    </row>
    <row r="609" spans="3:3" x14ac:dyDescent="0.4">
      <c r="C609" s="6"/>
    </row>
    <row r="610" spans="3:3" x14ac:dyDescent="0.4">
      <c r="C610" s="6"/>
    </row>
    <row r="611" spans="3:3" x14ac:dyDescent="0.4">
      <c r="C611" s="6"/>
    </row>
    <row r="612" spans="3:3" x14ac:dyDescent="0.4">
      <c r="C612" s="6"/>
    </row>
    <row r="613" spans="3:3" x14ac:dyDescent="0.4">
      <c r="C613" s="6"/>
    </row>
    <row r="614" spans="3:3" x14ac:dyDescent="0.4">
      <c r="C614" s="6"/>
    </row>
    <row r="615" spans="3:3" x14ac:dyDescent="0.4">
      <c r="C615" s="6"/>
    </row>
    <row r="616" spans="3:3" x14ac:dyDescent="0.4">
      <c r="C616" s="6"/>
    </row>
    <row r="617" spans="3:3" x14ac:dyDescent="0.4">
      <c r="C617" s="6"/>
    </row>
    <row r="618" spans="3:3" x14ac:dyDescent="0.4">
      <c r="C618" s="6"/>
    </row>
    <row r="619" spans="3:3" x14ac:dyDescent="0.4">
      <c r="C619" s="6"/>
    </row>
    <row r="620" spans="3:3" x14ac:dyDescent="0.4">
      <c r="C620" s="6"/>
    </row>
    <row r="621" spans="3:3" x14ac:dyDescent="0.4">
      <c r="C621" s="6"/>
    </row>
    <row r="622" spans="3:3" x14ac:dyDescent="0.4">
      <c r="C622" s="6"/>
    </row>
    <row r="623" spans="3:3" x14ac:dyDescent="0.4">
      <c r="C623" s="6"/>
    </row>
    <row r="624" spans="3:3" x14ac:dyDescent="0.4">
      <c r="C624" s="6"/>
    </row>
    <row r="625" spans="3:3" x14ac:dyDescent="0.4">
      <c r="C625" s="6"/>
    </row>
    <row r="626" spans="3:3" x14ac:dyDescent="0.4">
      <c r="C626" s="6"/>
    </row>
    <row r="627" spans="3:3" x14ac:dyDescent="0.4">
      <c r="C627" s="6"/>
    </row>
    <row r="628" spans="3:3" x14ac:dyDescent="0.4">
      <c r="C628" s="6"/>
    </row>
    <row r="629" spans="3:3" x14ac:dyDescent="0.4">
      <c r="C629" s="6"/>
    </row>
    <row r="630" spans="3:3" x14ac:dyDescent="0.4">
      <c r="C630" s="6"/>
    </row>
    <row r="631" spans="3:3" x14ac:dyDescent="0.4">
      <c r="C631" s="6"/>
    </row>
    <row r="632" spans="3:3" x14ac:dyDescent="0.4">
      <c r="C632" s="6"/>
    </row>
    <row r="633" spans="3:3" x14ac:dyDescent="0.4">
      <c r="C633" s="6"/>
    </row>
    <row r="634" spans="3:3" x14ac:dyDescent="0.4">
      <c r="C634" s="6"/>
    </row>
    <row r="635" spans="3:3" x14ac:dyDescent="0.4">
      <c r="C635" s="6"/>
    </row>
    <row r="636" spans="3:3" x14ac:dyDescent="0.4">
      <c r="C636" s="6"/>
    </row>
    <row r="637" spans="3:3" x14ac:dyDescent="0.4">
      <c r="C637" s="6"/>
    </row>
    <row r="638" spans="3:3" x14ac:dyDescent="0.4">
      <c r="C638" s="6"/>
    </row>
    <row r="639" spans="3:3" x14ac:dyDescent="0.4">
      <c r="C639" s="6"/>
    </row>
    <row r="640" spans="3:3" x14ac:dyDescent="0.4">
      <c r="C640" s="6"/>
    </row>
    <row r="641" spans="3:3" x14ac:dyDescent="0.4">
      <c r="C641" s="6"/>
    </row>
    <row r="642" spans="3:3" x14ac:dyDescent="0.4">
      <c r="C642" s="6"/>
    </row>
    <row r="643" spans="3:3" x14ac:dyDescent="0.4">
      <c r="C643" s="6"/>
    </row>
    <row r="644" spans="3:3" x14ac:dyDescent="0.4">
      <c r="C644" s="6"/>
    </row>
    <row r="645" spans="3:3" x14ac:dyDescent="0.4">
      <c r="C645" s="6"/>
    </row>
    <row r="646" spans="3:3" x14ac:dyDescent="0.4">
      <c r="C646" s="6"/>
    </row>
    <row r="647" spans="3:3" x14ac:dyDescent="0.4">
      <c r="C647" s="6"/>
    </row>
    <row r="648" spans="3:3" x14ac:dyDescent="0.4">
      <c r="C648" s="6"/>
    </row>
    <row r="649" spans="3:3" x14ac:dyDescent="0.4">
      <c r="C649" s="6"/>
    </row>
    <row r="650" spans="3:3" x14ac:dyDescent="0.4">
      <c r="C650" s="6"/>
    </row>
    <row r="651" spans="3:3" x14ac:dyDescent="0.4">
      <c r="C651" s="6"/>
    </row>
    <row r="652" spans="3:3" x14ac:dyDescent="0.4">
      <c r="C652" s="6"/>
    </row>
    <row r="653" spans="3:3" x14ac:dyDescent="0.4">
      <c r="C653" s="6"/>
    </row>
    <row r="654" spans="3:3" x14ac:dyDescent="0.4">
      <c r="C654" s="6"/>
    </row>
    <row r="655" spans="3:3" x14ac:dyDescent="0.4">
      <c r="C655" s="6"/>
    </row>
    <row r="656" spans="3:3" x14ac:dyDescent="0.4">
      <c r="C656" s="6"/>
    </row>
    <row r="657" spans="3:3" x14ac:dyDescent="0.4">
      <c r="C657" s="6"/>
    </row>
    <row r="658" spans="3:3" x14ac:dyDescent="0.4">
      <c r="C658" s="6"/>
    </row>
    <row r="659" spans="3:3" x14ac:dyDescent="0.4">
      <c r="C659" s="6"/>
    </row>
    <row r="660" spans="3:3" x14ac:dyDescent="0.4">
      <c r="C660" s="6"/>
    </row>
    <row r="661" spans="3:3" x14ac:dyDescent="0.4">
      <c r="C661" s="6"/>
    </row>
    <row r="662" spans="3:3" x14ac:dyDescent="0.4">
      <c r="C662" s="6"/>
    </row>
    <row r="663" spans="3:3" x14ac:dyDescent="0.4">
      <c r="C663" s="6"/>
    </row>
    <row r="664" spans="3:3" x14ac:dyDescent="0.4">
      <c r="C664" s="6"/>
    </row>
    <row r="665" spans="3:3" x14ac:dyDescent="0.4">
      <c r="C665" s="6"/>
    </row>
    <row r="666" spans="3:3" x14ac:dyDescent="0.4">
      <c r="C666" s="6"/>
    </row>
    <row r="667" spans="3:3" x14ac:dyDescent="0.4">
      <c r="C667" s="6"/>
    </row>
    <row r="668" spans="3:3" x14ac:dyDescent="0.4">
      <c r="C668" s="6"/>
    </row>
    <row r="669" spans="3:3" x14ac:dyDescent="0.4">
      <c r="C669" s="6"/>
    </row>
    <row r="670" spans="3:3" x14ac:dyDescent="0.4">
      <c r="C670" s="6"/>
    </row>
    <row r="671" spans="3:3" x14ac:dyDescent="0.4">
      <c r="C671" s="6"/>
    </row>
    <row r="672" spans="3:3" x14ac:dyDescent="0.4">
      <c r="C672" s="6"/>
    </row>
    <row r="673" spans="3:3" x14ac:dyDescent="0.4">
      <c r="C673" s="6"/>
    </row>
    <row r="674" spans="3:3" x14ac:dyDescent="0.4">
      <c r="C674" s="6"/>
    </row>
    <row r="675" spans="3:3" x14ac:dyDescent="0.4">
      <c r="C675" s="6"/>
    </row>
    <row r="676" spans="3:3" x14ac:dyDescent="0.4">
      <c r="C676" s="6"/>
    </row>
    <row r="677" spans="3:3" x14ac:dyDescent="0.4">
      <c r="C677" s="6"/>
    </row>
    <row r="678" spans="3:3" x14ac:dyDescent="0.4">
      <c r="C678" s="6"/>
    </row>
    <row r="679" spans="3:3" x14ac:dyDescent="0.4">
      <c r="C679" s="6"/>
    </row>
    <row r="680" spans="3:3" x14ac:dyDescent="0.4">
      <c r="C680" s="6"/>
    </row>
    <row r="681" spans="3:3" x14ac:dyDescent="0.4">
      <c r="C681" s="6"/>
    </row>
    <row r="682" spans="3:3" x14ac:dyDescent="0.4">
      <c r="C682" s="6"/>
    </row>
    <row r="683" spans="3:3" x14ac:dyDescent="0.4">
      <c r="C683" s="6"/>
    </row>
    <row r="684" spans="3:3" x14ac:dyDescent="0.4">
      <c r="C684" s="6"/>
    </row>
    <row r="685" spans="3:3" x14ac:dyDescent="0.4">
      <c r="C685" s="6"/>
    </row>
    <row r="686" spans="3:3" x14ac:dyDescent="0.4">
      <c r="C686" s="6"/>
    </row>
    <row r="687" spans="3:3" x14ac:dyDescent="0.4">
      <c r="C687" s="6"/>
    </row>
    <row r="688" spans="3:3" x14ac:dyDescent="0.4">
      <c r="C688" s="6"/>
    </row>
    <row r="689" spans="3:3" x14ac:dyDescent="0.4">
      <c r="C689" s="6"/>
    </row>
    <row r="690" spans="3:3" x14ac:dyDescent="0.4">
      <c r="C690" s="6"/>
    </row>
    <row r="691" spans="3:3" x14ac:dyDescent="0.4">
      <c r="C691" s="6"/>
    </row>
    <row r="692" spans="3:3" x14ac:dyDescent="0.4">
      <c r="C692" s="6"/>
    </row>
    <row r="693" spans="3:3" x14ac:dyDescent="0.4">
      <c r="C693" s="6"/>
    </row>
    <row r="694" spans="3:3" x14ac:dyDescent="0.4">
      <c r="C694" s="6"/>
    </row>
    <row r="695" spans="3:3" x14ac:dyDescent="0.4">
      <c r="C695" s="6"/>
    </row>
    <row r="696" spans="3:3" x14ac:dyDescent="0.4">
      <c r="C696" s="6"/>
    </row>
    <row r="697" spans="3:3" x14ac:dyDescent="0.4">
      <c r="C697" s="6"/>
    </row>
    <row r="698" spans="3:3" x14ac:dyDescent="0.4">
      <c r="C698" s="6"/>
    </row>
    <row r="699" spans="3:3" x14ac:dyDescent="0.4">
      <c r="C699" s="6"/>
    </row>
    <row r="700" spans="3:3" x14ac:dyDescent="0.4">
      <c r="C700" s="6"/>
    </row>
    <row r="701" spans="3:3" x14ac:dyDescent="0.4">
      <c r="C701" s="6"/>
    </row>
    <row r="702" spans="3:3" x14ac:dyDescent="0.4">
      <c r="C702" s="6"/>
    </row>
    <row r="703" spans="3:3" x14ac:dyDescent="0.4">
      <c r="C703" s="6"/>
    </row>
    <row r="704" spans="3:3" x14ac:dyDescent="0.4">
      <c r="C704" s="6"/>
    </row>
    <row r="705" spans="3:3" x14ac:dyDescent="0.4">
      <c r="C705" s="6"/>
    </row>
    <row r="706" spans="3:3" x14ac:dyDescent="0.4">
      <c r="C706" s="6"/>
    </row>
    <row r="707" spans="3:3" x14ac:dyDescent="0.4">
      <c r="C707" s="6"/>
    </row>
    <row r="708" spans="3:3" x14ac:dyDescent="0.4">
      <c r="C708" s="6"/>
    </row>
    <row r="709" spans="3:3" x14ac:dyDescent="0.4">
      <c r="C709" s="6"/>
    </row>
    <row r="710" spans="3:3" x14ac:dyDescent="0.4">
      <c r="C710" s="6"/>
    </row>
    <row r="711" spans="3:3" x14ac:dyDescent="0.4">
      <c r="C711" s="6"/>
    </row>
    <row r="712" spans="3:3" x14ac:dyDescent="0.4">
      <c r="C712" s="6"/>
    </row>
    <row r="713" spans="3:3" x14ac:dyDescent="0.4">
      <c r="C713" s="6"/>
    </row>
    <row r="714" spans="3:3" x14ac:dyDescent="0.4">
      <c r="C714" s="6"/>
    </row>
    <row r="715" spans="3:3" x14ac:dyDescent="0.4">
      <c r="C715" s="6"/>
    </row>
    <row r="716" spans="3:3" x14ac:dyDescent="0.4">
      <c r="C716" s="6"/>
    </row>
    <row r="717" spans="3:3" x14ac:dyDescent="0.4">
      <c r="C717" s="6"/>
    </row>
    <row r="718" spans="3:3" x14ac:dyDescent="0.4">
      <c r="C718" s="6"/>
    </row>
    <row r="719" spans="3:3" x14ac:dyDescent="0.4">
      <c r="C719" s="6"/>
    </row>
    <row r="720" spans="3:3" x14ac:dyDescent="0.4">
      <c r="C720" s="6"/>
    </row>
    <row r="721" spans="3:3" x14ac:dyDescent="0.4">
      <c r="C721" s="6"/>
    </row>
    <row r="722" spans="3:3" x14ac:dyDescent="0.4">
      <c r="C722" s="6"/>
    </row>
    <row r="723" spans="3:3" x14ac:dyDescent="0.4">
      <c r="C723" s="6"/>
    </row>
    <row r="724" spans="3:3" x14ac:dyDescent="0.4">
      <c r="C724" s="6"/>
    </row>
    <row r="725" spans="3:3" x14ac:dyDescent="0.4">
      <c r="C725" s="6"/>
    </row>
    <row r="726" spans="3:3" x14ac:dyDescent="0.4">
      <c r="C726" s="6"/>
    </row>
    <row r="727" spans="3:3" x14ac:dyDescent="0.4">
      <c r="C727" s="6"/>
    </row>
    <row r="728" spans="3:3" x14ac:dyDescent="0.4">
      <c r="C728" s="6"/>
    </row>
    <row r="729" spans="3:3" x14ac:dyDescent="0.4">
      <c r="C729" s="6"/>
    </row>
    <row r="730" spans="3:3" x14ac:dyDescent="0.4">
      <c r="C730" s="6"/>
    </row>
    <row r="731" spans="3:3" x14ac:dyDescent="0.4">
      <c r="C731" s="6"/>
    </row>
    <row r="732" spans="3:3" x14ac:dyDescent="0.4">
      <c r="C732" s="6"/>
    </row>
    <row r="733" spans="3:3" x14ac:dyDescent="0.4">
      <c r="C733" s="6"/>
    </row>
    <row r="734" spans="3:3" x14ac:dyDescent="0.4">
      <c r="C734" s="6"/>
    </row>
    <row r="735" spans="3:3" x14ac:dyDescent="0.4">
      <c r="C735" s="6"/>
    </row>
  </sheetData>
  <mergeCells count="9">
    <mergeCell ref="E70:H70"/>
    <mergeCell ref="J70:K70"/>
    <mergeCell ref="M70:N70"/>
    <mergeCell ref="E2:H2"/>
    <mergeCell ref="J2:K2"/>
    <mergeCell ref="M2:N2"/>
    <mergeCell ref="E36:H36"/>
    <mergeCell ref="J36:K36"/>
    <mergeCell ref="M36:N36"/>
  </mergeCells>
  <phoneticPr fontId="0" type="noConversion"/>
  <pageMargins left="0.7" right="0.7" top="0.75" bottom="0.75" header="0.3" footer="0.3"/>
  <pageSetup scale="95" orientation="landscape" r:id="rId1"/>
  <headerFooter alignWithMargins="0">
    <oddHeader>&amp;L&amp;"-,Bold"&amp;20Receipts: Local Public Funds 2022</oddHeader>
  </headerFooter>
  <rowBreaks count="2" manualBreakCount="2">
    <brk id="33" max="17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Disb</vt:lpstr>
      <vt:lpstr>Disb!Print_Area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lsmolon</dc:creator>
  <cp:lastModifiedBy>Laurie Shedrick</cp:lastModifiedBy>
  <cp:lastPrinted>2023-01-23T16:47:07Z</cp:lastPrinted>
  <dcterms:created xsi:type="dcterms:W3CDTF">2003-05-01T19:35:05Z</dcterms:created>
  <dcterms:modified xsi:type="dcterms:W3CDTF">2023-12-29T20:57:45Z</dcterms:modified>
</cp:coreProperties>
</file>